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8490" activeTab="1"/>
  </bookViews>
  <sheets>
    <sheet name="実績レポート" sheetId="1" r:id="rId1"/>
    <sheet name="詳細" sheetId="2" r:id="rId2"/>
  </sheets>
  <definedNames>
    <definedName name="_xlnm.Print_Area" localSheetId="0">'実績レポート'!$A$1:$L$52</definedName>
    <definedName name="_xlnm.Print_Area" localSheetId="1">'詳細'!$A$1:$G$125</definedName>
  </definedNames>
  <calcPr fullCalcOnLoad="1"/>
</workbook>
</file>

<file path=xl/sharedStrings.xml><?xml version="1.0" encoding="utf-8"?>
<sst xmlns="http://schemas.openxmlformats.org/spreadsheetml/2006/main" count="130" uniqueCount="74">
  <si>
    <t>①</t>
  </si>
  <si>
    <t>回収日</t>
  </si>
  <si>
    <t>重量（kg）</t>
  </si>
  <si>
    <t>個数（概算）</t>
  </si>
  <si>
    <t>寄付分（円）</t>
  </si>
  <si>
    <t>ＣＯ2（kg）</t>
  </si>
  <si>
    <t>ポリオ（人分）</t>
  </si>
  <si>
    <t>都道府県</t>
  </si>
  <si>
    <t>2010年</t>
  </si>
  <si>
    <t>東京都</t>
  </si>
  <si>
    <t>千葉県</t>
  </si>
  <si>
    <t>今江スマイルプロジェクト　様</t>
  </si>
  <si>
    <t>不明</t>
  </si>
  <si>
    <t>新潟県</t>
  </si>
  <si>
    <t>このたびは「キャップの貯金箱推進ネットワーク」の活動にご協力頂きましてありがとう</t>
  </si>
  <si>
    <t>ございます。皆様の温かいお心に感謝申し上げます。</t>
  </si>
  <si>
    <t>神奈川県</t>
  </si>
  <si>
    <t>■これまでの合計</t>
  </si>
  <si>
    <t>2011年</t>
  </si>
  <si>
    <t>兵庫県</t>
  </si>
  <si>
    <t>重量（kg）</t>
  </si>
  <si>
    <t>☆　キャップ1ｋｇ＝約400個＝約￥10になります。</t>
  </si>
  <si>
    <t>☆　CO2の計算方法は、キャップ1ｋｇ（約400個）をごみとして焼却するとCO2が3150ｇ発生しますので、</t>
  </si>
  <si>
    <t>　　 重量（ｋｇ）×3150ｇで計算しています。</t>
  </si>
  <si>
    <t>☆　こちらの数値はご提供いただいたキャップを売却した際の数字ですので市場動向により変動する</t>
  </si>
  <si>
    <t>千葉県</t>
  </si>
  <si>
    <t xml:space="preserve">     ことがあります。またワクチンはポリオ（約￥20）以外にBCG（約￥7）・はしか（￥95）・MMR（約￥114）・</t>
  </si>
  <si>
    <t>兵庫県</t>
  </si>
  <si>
    <t xml:space="preserve">     DPT（約￥9）などあります。</t>
  </si>
  <si>
    <t>■障がい者施設からのお礼</t>
  </si>
  <si>
    <t>皆さんのおかげで楽しくお仕事をしています。</t>
  </si>
  <si>
    <t>ありがとうございます。</t>
  </si>
  <si>
    <t>今後とも「キャップの貯金箱」運動にご協力をいただけますよう、よろしくお願いします。</t>
  </si>
  <si>
    <t>特定非営利活動法人</t>
  </si>
  <si>
    <t>　キャップの貯金箱推進ネットワーク</t>
  </si>
  <si>
    <t>合計</t>
  </si>
  <si>
    <t>大阪府</t>
  </si>
  <si>
    <t>愛知県</t>
  </si>
  <si>
    <t>茨城県</t>
  </si>
  <si>
    <t>キャップ実績</t>
  </si>
  <si>
    <t>◆これまでの合計</t>
  </si>
  <si>
    <t>量（kg）</t>
  </si>
  <si>
    <t>個数（約）</t>
  </si>
  <si>
    <t>ＣＯ2（kg）</t>
  </si>
  <si>
    <t>◆履歴</t>
  </si>
  <si>
    <t>キャップ実績レポート</t>
  </si>
  <si>
    <t>東京都</t>
  </si>
  <si>
    <t>秋田県</t>
  </si>
  <si>
    <t>埼玉県</t>
  </si>
  <si>
    <t>神奈川県</t>
  </si>
  <si>
    <t>宮城県仙台市</t>
  </si>
  <si>
    <t>千葉県千葉市</t>
  </si>
  <si>
    <t>千葉県松戸市</t>
  </si>
  <si>
    <t>東京都江戸川区</t>
  </si>
  <si>
    <t>東京都荒川区</t>
  </si>
  <si>
    <t>千葉県八千代市</t>
  </si>
  <si>
    <t>埼玉県川越市</t>
  </si>
  <si>
    <t>東京都墨田区</t>
  </si>
  <si>
    <t>福岡県福岡市</t>
  </si>
  <si>
    <t>千葉県千葉市</t>
  </si>
  <si>
    <t>千葉県旭市</t>
  </si>
  <si>
    <t>2012年</t>
  </si>
  <si>
    <t>千葉県習志野市</t>
  </si>
  <si>
    <t>神奈川県藤沢市</t>
  </si>
  <si>
    <t>北海道滝川市</t>
  </si>
  <si>
    <t>神奈川県川崎市</t>
  </si>
  <si>
    <t>千葉県千葉市</t>
  </si>
  <si>
    <t>東京都渋谷区</t>
  </si>
  <si>
    <t>東京都板橋区</t>
  </si>
  <si>
    <t>福島県伊達市</t>
  </si>
  <si>
    <t>千葉県鎌ケ谷市</t>
  </si>
  <si>
    <t>神奈川県横浜市中区</t>
  </si>
  <si>
    <t>大阪府大阪市中央区</t>
  </si>
  <si>
    <t>東京都江東区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</si>
</sst>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 numFmtId="178" formatCode="0.00_ "/>
  </numFmts>
  <fonts count="46">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4"/>
      <color indexed="9"/>
      <name val="HG丸ｺﾞｼｯｸM-PRO"/>
      <family val="3"/>
    </font>
    <font>
      <b/>
      <sz val="16"/>
      <name val="HG丸ｺﾞｼｯｸM-PRO"/>
      <family val="3"/>
    </font>
    <font>
      <b/>
      <sz val="11"/>
      <name val="ＭＳ Ｐゴシック"/>
      <family val="3"/>
    </font>
    <font>
      <u val="single"/>
      <sz val="11"/>
      <name val="ＭＳ Ｐゴシック"/>
      <family val="3"/>
    </font>
    <font>
      <sz val="8"/>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14"/>
      <color theme="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24997000396251678"/>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style="thin"/>
      <bottom style="double"/>
    </border>
    <border>
      <left style="medium"/>
      <right/>
      <top/>
      <bottom style="medium"/>
    </border>
    <border>
      <left/>
      <right/>
      <top/>
      <bottom style="medium"/>
    </border>
    <border>
      <left/>
      <right style="medium"/>
      <top/>
      <bottom style="medium"/>
    </border>
    <border>
      <left style="thin"/>
      <right style="thin"/>
      <top/>
      <bottom style="thin"/>
    </border>
    <border>
      <left style="medium"/>
      <right style="medium"/>
      <top style="medium"/>
      <bottom style="mediu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0">
    <xf numFmtId="0" fontId="0" fillId="0" borderId="0" xfId="0"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176" fontId="0" fillId="0" borderId="11" xfId="0" applyNumberFormat="1" applyFont="1" applyBorder="1" applyAlignment="1">
      <alignment vertical="center" wrapText="1"/>
    </xf>
    <xf numFmtId="177" fontId="0" fillId="0" borderId="11" xfId="0" applyNumberFormat="1" applyFont="1" applyBorder="1" applyAlignment="1">
      <alignment vertical="center"/>
    </xf>
    <xf numFmtId="0" fontId="0" fillId="0" borderId="11" xfId="0" applyNumberFormat="1" applyFont="1" applyBorder="1" applyAlignment="1">
      <alignment vertical="center"/>
    </xf>
    <xf numFmtId="2" fontId="0" fillId="0" borderId="11" xfId="0" applyNumberFormat="1" applyFont="1" applyBorder="1" applyAlignment="1">
      <alignment vertical="center"/>
    </xf>
    <xf numFmtId="0" fontId="0" fillId="0" borderId="11" xfId="0" applyNumberFormat="1" applyFont="1" applyBorder="1" applyAlignment="1">
      <alignment vertical="center"/>
    </xf>
    <xf numFmtId="0" fontId="0" fillId="0" borderId="12" xfId="0" applyNumberFormat="1" applyFont="1" applyBorder="1" applyAlignment="1">
      <alignment vertical="center"/>
    </xf>
    <xf numFmtId="0" fontId="0" fillId="0" borderId="0" xfId="0" applyNumberFormat="1"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176" fontId="0" fillId="0" borderId="0" xfId="0" applyNumberFormat="1" applyFont="1" applyBorder="1" applyAlignment="1">
      <alignment vertical="center" wrapText="1"/>
    </xf>
    <xf numFmtId="177" fontId="0" fillId="0" borderId="0" xfId="0" applyNumberFormat="1" applyFont="1" applyBorder="1" applyAlignment="1">
      <alignment vertical="center"/>
    </xf>
    <xf numFmtId="0" fontId="0" fillId="0" borderId="0" xfId="0" applyNumberFormat="1" applyFont="1" applyBorder="1" applyAlignment="1">
      <alignment vertical="center"/>
    </xf>
    <xf numFmtId="2" fontId="0" fillId="0" borderId="0" xfId="0" applyNumberFormat="1" applyFont="1" applyBorder="1" applyAlignment="1">
      <alignment vertical="center"/>
    </xf>
    <xf numFmtId="0" fontId="0" fillId="0" borderId="14" xfId="0" applyNumberFormat="1" applyFont="1" applyBorder="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horizontal="center" vertical="center"/>
    </xf>
    <xf numFmtId="176" fontId="3" fillId="0" borderId="15"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3" fillId="0" borderId="15" xfId="0" applyNumberFormat="1" applyFont="1" applyBorder="1" applyAlignment="1">
      <alignment horizontal="center" vertical="center"/>
    </xf>
    <xf numFmtId="2" fontId="3" fillId="0" borderId="15"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0" fillId="0" borderId="15" xfId="0" applyBorder="1" applyAlignment="1">
      <alignment horizontal="center" vertical="center"/>
    </xf>
    <xf numFmtId="0" fontId="0" fillId="0" borderId="15" xfId="0" applyFont="1" applyBorder="1" applyAlignment="1">
      <alignment horizontal="right" vertical="center"/>
    </xf>
    <xf numFmtId="176" fontId="0" fillId="0" borderId="15" xfId="0" applyNumberFormat="1" applyFont="1" applyBorder="1" applyAlignment="1">
      <alignment vertical="center"/>
    </xf>
    <xf numFmtId="177" fontId="0" fillId="0" borderId="15" xfId="0" applyNumberFormat="1" applyFont="1" applyFill="1" applyBorder="1" applyAlignment="1">
      <alignment vertical="center"/>
    </xf>
    <xf numFmtId="0" fontId="0" fillId="0" borderId="15" xfId="0" applyNumberFormat="1" applyFont="1" applyBorder="1" applyAlignment="1">
      <alignment vertical="center"/>
    </xf>
    <xf numFmtId="2" fontId="0" fillId="0" borderId="15" xfId="0" applyNumberFormat="1"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177" fontId="0" fillId="0" borderId="15" xfId="0" applyNumberFormat="1" applyFont="1" applyBorder="1" applyAlignment="1">
      <alignment vertical="center"/>
    </xf>
    <xf numFmtId="176" fontId="6" fillId="0" borderId="0" xfId="0" applyNumberFormat="1" applyFont="1" applyFill="1" applyBorder="1" applyAlignment="1">
      <alignment vertical="center" wrapText="1"/>
    </xf>
    <xf numFmtId="0" fontId="0" fillId="0" borderId="15" xfId="0" applyFill="1" applyBorder="1" applyAlignment="1">
      <alignment vertical="center"/>
    </xf>
    <xf numFmtId="176" fontId="44" fillId="0" borderId="0" xfId="0" applyNumberFormat="1" applyFont="1" applyFill="1" applyBorder="1" applyAlignment="1">
      <alignment horizontal="center" vertical="center"/>
    </xf>
    <xf numFmtId="0"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177" fontId="0" fillId="0" borderId="0" xfId="0" applyNumberFormat="1" applyFont="1" applyBorder="1" applyAlignment="1">
      <alignment horizontal="center" vertical="center"/>
    </xf>
    <xf numFmtId="0" fontId="0" fillId="0" borderId="15" xfId="0" applyBorder="1" applyAlignment="1">
      <alignment horizontal="right" vertical="center"/>
    </xf>
    <xf numFmtId="0" fontId="4" fillId="0" borderId="0"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176" fontId="0" fillId="0" borderId="15" xfId="0" applyNumberFormat="1" applyFont="1" applyFill="1" applyBorder="1" applyAlignment="1">
      <alignment vertical="center"/>
    </xf>
    <xf numFmtId="0" fontId="0" fillId="0" borderId="14" xfId="0" applyBorder="1" applyAlignment="1">
      <alignment vertical="center"/>
    </xf>
    <xf numFmtId="176" fontId="0" fillId="0" borderId="15" xfId="0" applyNumberFormat="1" applyBorder="1" applyAlignment="1">
      <alignmen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wrapText="1"/>
    </xf>
    <xf numFmtId="2" fontId="0" fillId="0" borderId="0" xfId="0" applyNumberFormat="1" applyFont="1" applyBorder="1" applyAlignment="1">
      <alignment horizontal="center" vertical="center"/>
    </xf>
    <xf numFmtId="0" fontId="0" fillId="0" borderId="14" xfId="0" applyFont="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vertical="center"/>
    </xf>
    <xf numFmtId="0" fontId="0" fillId="0" borderId="13" xfId="0" applyFont="1" applyBorder="1" applyAlignment="1">
      <alignment horizontal="center" vertical="center"/>
    </xf>
    <xf numFmtId="176" fontId="3" fillId="0" borderId="15" xfId="0" applyNumberFormat="1" applyFont="1" applyFill="1" applyBorder="1" applyAlignment="1">
      <alignment vertical="center"/>
    </xf>
    <xf numFmtId="0" fontId="4" fillId="0" borderId="0" xfId="0" applyFont="1" applyFill="1" applyBorder="1" applyAlignment="1">
      <alignment vertical="center"/>
    </xf>
    <xf numFmtId="0" fontId="0" fillId="0" borderId="15" xfId="0" applyFont="1" applyFill="1" applyBorder="1" applyAlignment="1">
      <alignment vertical="center"/>
    </xf>
    <xf numFmtId="176" fontId="3" fillId="0" borderId="15" xfId="0" applyNumberFormat="1"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176" fontId="0" fillId="0" borderId="16" xfId="0" applyNumberFormat="1" applyFont="1" applyBorder="1" applyAlignment="1">
      <alignment vertical="center"/>
    </xf>
    <xf numFmtId="177" fontId="0" fillId="0" borderId="16" xfId="0" applyNumberFormat="1" applyFont="1" applyBorder="1" applyAlignment="1">
      <alignment vertical="center"/>
    </xf>
    <xf numFmtId="0" fontId="0" fillId="0" borderId="16" xfId="0" applyNumberFormat="1" applyFont="1" applyBorder="1" applyAlignment="1">
      <alignment vertical="center"/>
    </xf>
    <xf numFmtId="2" fontId="0" fillId="0" borderId="16" xfId="0" applyNumberFormat="1"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Border="1" applyAlignment="1">
      <alignment horizontal="right" vertical="center"/>
    </xf>
    <xf numFmtId="177" fontId="0" fillId="0" borderId="20" xfId="0" applyNumberFormat="1" applyFont="1" applyBorder="1" applyAlignment="1">
      <alignment vertical="center"/>
    </xf>
    <xf numFmtId="0" fontId="0" fillId="0" borderId="20" xfId="0" applyNumberFormat="1" applyFont="1" applyBorder="1" applyAlignment="1">
      <alignment vertical="center"/>
    </xf>
    <xf numFmtId="178" fontId="0" fillId="0" borderId="20" xfId="0" applyNumberFormat="1" applyFont="1" applyBorder="1" applyAlignment="1">
      <alignment vertical="center"/>
    </xf>
    <xf numFmtId="176" fontId="0" fillId="0" borderId="0" xfId="0" applyNumberFormat="1" applyFont="1" applyBorder="1" applyAlignment="1">
      <alignment vertical="center"/>
    </xf>
    <xf numFmtId="177" fontId="0" fillId="0" borderId="0" xfId="0" applyNumberFormat="1" applyFont="1" applyBorder="1" applyAlignment="1">
      <alignment vertical="center"/>
    </xf>
    <xf numFmtId="0" fontId="10" fillId="0" borderId="0" xfId="43" applyBorder="1" applyAlignment="1" applyProtection="1">
      <alignment vertical="center"/>
      <protection/>
    </xf>
    <xf numFmtId="0" fontId="0" fillId="0" borderId="0" xfId="0" applyNumberFormat="1" applyFont="1" applyBorder="1" applyAlignment="1">
      <alignment horizontal="right" vertical="center"/>
    </xf>
    <xf numFmtId="2" fontId="0" fillId="0" borderId="0" xfId="0" applyNumberFormat="1" applyFont="1" applyBorder="1" applyAlignment="1">
      <alignment horizontal="left" vertical="center"/>
    </xf>
    <xf numFmtId="176" fontId="3" fillId="0" borderId="15" xfId="0" applyNumberFormat="1" applyFont="1" applyBorder="1" applyAlignment="1">
      <alignment vertical="center"/>
    </xf>
    <xf numFmtId="176" fontId="44" fillId="0" borderId="0" xfId="0" applyNumberFormat="1" applyFont="1" applyFill="1" applyBorder="1" applyAlignment="1">
      <alignment vertical="center"/>
    </xf>
    <xf numFmtId="177" fontId="4" fillId="0" borderId="21" xfId="0" applyNumberFormat="1" applyFont="1" applyBorder="1" applyAlignment="1">
      <alignment horizontal="center" vertical="center"/>
    </xf>
    <xf numFmtId="0" fontId="4" fillId="0" borderId="21" xfId="0" applyNumberFormat="1" applyFont="1" applyBorder="1" applyAlignment="1">
      <alignment horizontal="center" vertical="center"/>
    </xf>
    <xf numFmtId="2" fontId="4" fillId="0" borderId="21" xfId="0" applyNumberFormat="1" applyFont="1" applyBorder="1" applyAlignment="1">
      <alignment horizontal="center" vertical="center"/>
    </xf>
    <xf numFmtId="0" fontId="4" fillId="0" borderId="21" xfId="0" applyNumberFormat="1" applyFont="1" applyBorder="1" applyAlignment="1">
      <alignment horizontal="center" vertical="center" wrapText="1"/>
    </xf>
    <xf numFmtId="177"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xf>
    <xf numFmtId="2"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0" fillId="0" borderId="15" xfId="0" applyBorder="1" applyAlignment="1">
      <alignment vertical="center"/>
    </xf>
    <xf numFmtId="0" fontId="0" fillId="0" borderId="15" xfId="0" applyBorder="1" applyAlignment="1">
      <alignment vertical="center"/>
    </xf>
    <xf numFmtId="56" fontId="3" fillId="0" borderId="15" xfId="0" applyNumberFormat="1" applyFont="1" applyBorder="1" applyAlignment="1">
      <alignment vertical="center"/>
    </xf>
    <xf numFmtId="0" fontId="0" fillId="0" borderId="0" xfId="0" applyAlignment="1">
      <alignment vertical="center"/>
    </xf>
    <xf numFmtId="0" fontId="0" fillId="0" borderId="15" xfId="0" applyFill="1" applyBorder="1" applyAlignment="1">
      <alignment vertical="center"/>
    </xf>
    <xf numFmtId="0" fontId="0" fillId="0" borderId="0" xfId="0" applyFill="1" applyAlignment="1">
      <alignment vertical="center"/>
    </xf>
    <xf numFmtId="177" fontId="0" fillId="0" borderId="15" xfId="0" applyNumberFormat="1" applyFont="1" applyBorder="1" applyAlignment="1">
      <alignment horizontal="center" vertical="center"/>
    </xf>
    <xf numFmtId="0" fontId="0" fillId="0" borderId="15" xfId="0" applyBorder="1" applyAlignment="1">
      <alignment vertical="center"/>
    </xf>
    <xf numFmtId="0" fontId="0" fillId="0" borderId="15" xfId="0" applyNumberFormat="1" applyFont="1" applyBorder="1" applyAlignment="1">
      <alignment horizontal="center" vertical="center"/>
    </xf>
    <xf numFmtId="2"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8" fillId="0" borderId="0" xfId="0" applyFont="1" applyBorder="1" applyAlignment="1">
      <alignment horizontal="left" vertical="center"/>
    </xf>
    <xf numFmtId="176" fontId="45" fillId="33" borderId="0" xfId="0" applyNumberFormat="1" applyFont="1" applyFill="1" applyBorder="1" applyAlignment="1">
      <alignment horizontal="center" vertical="center" wrapText="1"/>
    </xf>
    <xf numFmtId="176" fontId="44" fillId="0" borderId="22" xfId="0" applyNumberFormat="1" applyFont="1" applyFill="1" applyBorder="1" applyAlignment="1">
      <alignment horizontal="center" vertical="center"/>
    </xf>
    <xf numFmtId="0" fontId="8" fillId="0" borderId="22" xfId="0" applyFont="1" applyBorder="1" applyAlignment="1">
      <alignment horizontal="left" vertical="center"/>
    </xf>
    <xf numFmtId="177" fontId="4" fillId="0" borderId="15" xfId="0" applyNumberFormat="1" applyFont="1" applyBorder="1" applyAlignment="1">
      <alignment horizontal="center" vertical="center"/>
    </xf>
    <xf numFmtId="0" fontId="4" fillId="0" borderId="15" xfId="0" applyNumberFormat="1" applyFont="1" applyBorder="1" applyAlignment="1">
      <alignment horizontal="center" vertical="center"/>
    </xf>
    <xf numFmtId="2" fontId="4" fillId="0" borderId="15" xfId="0" applyNumberFormat="1" applyFont="1" applyBorder="1" applyAlignment="1">
      <alignment horizontal="center" vertical="center"/>
    </xf>
    <xf numFmtId="0" fontId="4" fillId="0" borderId="15"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342900</xdr:colOff>
      <xdr:row>33</xdr:row>
      <xdr:rowOff>76200</xdr:rowOff>
    </xdr:from>
    <xdr:to>
      <xdr:col>5</xdr:col>
      <xdr:colOff>352425</xdr:colOff>
      <xdr:row>42</xdr:row>
      <xdr:rowOff>28575</xdr:rowOff>
    </xdr:to>
    <xdr:pic>
      <xdr:nvPicPr>
        <xdr:cNvPr id="1" name="Picture 204"/>
        <xdr:cNvPicPr preferRelativeResize="1">
          <a:picLocks noChangeAspect="1"/>
        </xdr:cNvPicPr>
      </xdr:nvPicPr>
      <xdr:blipFill>
        <a:blip r:embed="rId1"/>
        <a:stretch>
          <a:fillRect/>
        </a:stretch>
      </xdr:blipFill>
      <xdr:spPr>
        <a:xfrm>
          <a:off x="895350" y="5895975"/>
          <a:ext cx="1981200"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M73"/>
  <sheetViews>
    <sheetView showGridLines="0" defaultGridColor="0" zoomScalePageLayoutView="0" colorId="50" workbookViewId="0" topLeftCell="A1">
      <selection activeCell="A1" sqref="A1"/>
    </sheetView>
  </sheetViews>
  <sheetFormatPr defaultColWidth="3.625" defaultRowHeight="13.5"/>
  <cols>
    <col min="1" max="2" width="3.625" style="10" customWidth="1"/>
    <col min="3" max="4" width="8.625" style="10" customWidth="1"/>
    <col min="5" max="5" width="8.625" style="12" customWidth="1"/>
    <col min="6" max="6" width="8.625" style="13" customWidth="1"/>
    <col min="7" max="8" width="8.625" style="14" customWidth="1"/>
    <col min="9" max="9" width="8.625" style="15" customWidth="1"/>
    <col min="10" max="11" width="8.625" style="9" customWidth="1"/>
    <col min="12" max="12" width="3.625" style="9" customWidth="1"/>
    <col min="13" max="13" width="4.375" style="9" customWidth="1"/>
    <col min="14" max="23" width="3.625" style="0" customWidth="1"/>
    <col min="24" max="16384" width="3.625" style="10" customWidth="1"/>
  </cols>
  <sheetData>
    <row r="1" spans="1:12" ht="13.5">
      <c r="A1" s="1"/>
      <c r="B1" s="2"/>
      <c r="C1" s="2"/>
      <c r="D1" s="2"/>
      <c r="E1" s="3"/>
      <c r="F1" s="4"/>
      <c r="G1" s="5"/>
      <c r="H1" s="5"/>
      <c r="I1" s="6"/>
      <c r="J1" s="7"/>
      <c r="K1" s="7"/>
      <c r="L1" s="8"/>
    </row>
    <row r="2" spans="1:12" ht="13.5">
      <c r="A2" s="11"/>
      <c r="L2" s="16"/>
    </row>
    <row r="3" spans="1:12" ht="13.5" customHeight="1">
      <c r="A3" s="11"/>
      <c r="L3" s="16"/>
    </row>
    <row r="4" spans="1:12" ht="13.5" customHeight="1">
      <c r="A4" s="11"/>
      <c r="E4" s="103" t="s">
        <v>45</v>
      </c>
      <c r="F4" s="103"/>
      <c r="G4" s="103"/>
      <c r="H4" s="103"/>
      <c r="I4" s="103"/>
      <c r="L4" s="16"/>
    </row>
    <row r="5" spans="1:13" ht="13.5" customHeight="1">
      <c r="A5" s="11"/>
      <c r="D5" s="33"/>
      <c r="E5" s="103"/>
      <c r="F5" s="103"/>
      <c r="G5" s="103"/>
      <c r="H5" s="103"/>
      <c r="I5" s="103"/>
      <c r="J5" s="10"/>
      <c r="K5" s="10"/>
      <c r="L5" s="34"/>
      <c r="M5" s="10"/>
    </row>
    <row r="6" spans="1:13" ht="13.5" customHeight="1">
      <c r="A6" s="11"/>
      <c r="I6" s="10"/>
      <c r="J6" s="10"/>
      <c r="K6" s="10"/>
      <c r="L6" s="34"/>
      <c r="M6" s="10"/>
    </row>
    <row r="7" spans="1:13" ht="15" customHeight="1">
      <c r="A7" s="11"/>
      <c r="E7" s="10"/>
      <c r="F7" s="37"/>
      <c r="G7" s="37"/>
      <c r="H7" s="37"/>
      <c r="I7" s="10"/>
      <c r="J7" s="10"/>
      <c r="K7" s="10"/>
      <c r="L7" s="34"/>
      <c r="M7" s="10"/>
    </row>
    <row r="8" spans="1:13" ht="12.75" customHeight="1">
      <c r="A8" s="11"/>
      <c r="C8" s="104" t="s">
        <v>11</v>
      </c>
      <c r="D8" s="104"/>
      <c r="E8" s="104"/>
      <c r="I8" s="10"/>
      <c r="J8" s="10"/>
      <c r="K8" s="10"/>
      <c r="L8" s="34"/>
      <c r="M8" s="10"/>
    </row>
    <row r="9" spans="1:13" ht="12.75" customHeight="1">
      <c r="A9" s="11"/>
      <c r="C9" s="104"/>
      <c r="D9" s="104"/>
      <c r="E9" s="104"/>
      <c r="I9" s="10"/>
      <c r="J9" s="10"/>
      <c r="K9" s="10"/>
      <c r="L9" s="34"/>
      <c r="M9" s="10"/>
    </row>
    <row r="10" spans="1:13" ht="12.75" customHeight="1">
      <c r="A10" s="11"/>
      <c r="C10" s="39"/>
      <c r="D10" s="39"/>
      <c r="E10" s="39"/>
      <c r="I10" s="10"/>
      <c r="J10" s="10"/>
      <c r="K10" s="10"/>
      <c r="L10" s="34"/>
      <c r="M10" s="10"/>
    </row>
    <row r="11" spans="1:13" ht="13.5">
      <c r="A11" s="11"/>
      <c r="C11" s="39"/>
      <c r="D11" s="39"/>
      <c r="E11" s="39"/>
      <c r="I11" s="10"/>
      <c r="J11" s="10"/>
      <c r="K11" s="10"/>
      <c r="L11" s="34"/>
      <c r="M11" s="10"/>
    </row>
    <row r="12" spans="1:13" ht="13.5">
      <c r="A12" s="11"/>
      <c r="C12" s="42" t="s">
        <v>14</v>
      </c>
      <c r="D12" s="43"/>
      <c r="E12" s="39"/>
      <c r="I12" s="10"/>
      <c r="J12" s="10"/>
      <c r="K12" s="10"/>
      <c r="L12" s="34"/>
      <c r="M12" s="10"/>
    </row>
    <row r="13" spans="1:13" ht="13.5">
      <c r="A13" s="11"/>
      <c r="C13" s="42" t="s">
        <v>15</v>
      </c>
      <c r="D13" s="43"/>
      <c r="E13" s="39"/>
      <c r="I13" s="10"/>
      <c r="J13" s="10"/>
      <c r="K13" s="10"/>
      <c r="L13" s="34"/>
      <c r="M13" s="10"/>
    </row>
    <row r="14" spans="1:13" ht="15" customHeight="1">
      <c r="A14" s="11"/>
      <c r="C14" s="43"/>
      <c r="D14" s="43"/>
      <c r="E14" s="39"/>
      <c r="I14" s="10"/>
      <c r="J14" s="10"/>
      <c r="K14" s="10"/>
      <c r="L14" s="34"/>
      <c r="M14" s="10"/>
    </row>
    <row r="15" spans="1:13" ht="15" customHeight="1">
      <c r="A15" s="11"/>
      <c r="C15" s="102" t="s">
        <v>17</v>
      </c>
      <c r="D15" s="102"/>
      <c r="E15" s="39"/>
      <c r="I15" s="10"/>
      <c r="J15" s="10"/>
      <c r="K15" s="10"/>
      <c r="L15" s="34"/>
      <c r="M15" s="10"/>
    </row>
    <row r="16" spans="1:13" ht="15" customHeight="1">
      <c r="A16" s="11"/>
      <c r="C16" s="105"/>
      <c r="D16" s="105"/>
      <c r="E16" s="19"/>
      <c r="F16" s="10"/>
      <c r="G16" s="10"/>
      <c r="I16" s="10"/>
      <c r="J16" s="10"/>
      <c r="K16" s="10"/>
      <c r="L16" s="34"/>
      <c r="M16" s="10"/>
    </row>
    <row r="17" spans="1:13" ht="15" customHeight="1">
      <c r="A17" s="11"/>
      <c r="C17" s="106" t="s">
        <v>20</v>
      </c>
      <c r="D17" s="106"/>
      <c r="E17" s="107" t="s">
        <v>3</v>
      </c>
      <c r="F17" s="107"/>
      <c r="G17" s="108" t="s">
        <v>5</v>
      </c>
      <c r="H17" s="108"/>
      <c r="I17" s="109" t="s">
        <v>6</v>
      </c>
      <c r="J17" s="109"/>
      <c r="K17" s="46"/>
      <c r="L17" s="47"/>
      <c r="M17" s="46"/>
    </row>
    <row r="18" spans="1:13" ht="15" customHeight="1">
      <c r="A18" s="11"/>
      <c r="C18" s="106"/>
      <c r="D18" s="106"/>
      <c r="E18" s="107"/>
      <c r="F18" s="107"/>
      <c r="G18" s="108"/>
      <c r="H18" s="108"/>
      <c r="I18" s="109"/>
      <c r="J18" s="109"/>
      <c r="K18" s="46"/>
      <c r="L18" s="47"/>
      <c r="M18" s="46"/>
    </row>
    <row r="19" spans="1:13" ht="15" customHeight="1">
      <c r="A19" s="11"/>
      <c r="C19" s="97">
        <f>SUM('詳細'!C125)</f>
        <v>634.1400000000002</v>
      </c>
      <c r="D19" s="98"/>
      <c r="E19" s="99">
        <f>SUM('詳細'!D125)</f>
        <v>253656</v>
      </c>
      <c r="F19" s="98"/>
      <c r="G19" s="100">
        <f>SUM('詳細'!F125)</f>
        <v>1997.5409999999997</v>
      </c>
      <c r="H19" s="98"/>
      <c r="I19" s="101">
        <f>SUM('詳細'!G125)</f>
        <v>317.0900000000001</v>
      </c>
      <c r="J19" s="98"/>
      <c r="K19" s="42"/>
      <c r="L19" s="49"/>
      <c r="M19" s="42"/>
    </row>
    <row r="20" spans="1:13" ht="15" customHeight="1">
      <c r="A20" s="11"/>
      <c r="C20" s="98"/>
      <c r="D20" s="98"/>
      <c r="E20" s="98"/>
      <c r="F20" s="98"/>
      <c r="G20" s="98"/>
      <c r="H20" s="98"/>
      <c r="I20" s="98"/>
      <c r="J20" s="98"/>
      <c r="K20" s="42"/>
      <c r="L20" s="49"/>
      <c r="M20" s="42"/>
    </row>
    <row r="21" spans="1:13" ht="15" customHeight="1">
      <c r="A21" s="11"/>
      <c r="E21" s="10"/>
      <c r="F21" s="10"/>
      <c r="G21" s="51"/>
      <c r="H21" s="52"/>
      <c r="I21" s="53"/>
      <c r="J21" s="51"/>
      <c r="K21" s="51"/>
      <c r="L21" s="54"/>
      <c r="M21" s="51"/>
    </row>
    <row r="22" spans="1:13" ht="15" customHeight="1">
      <c r="A22" s="11"/>
      <c r="C22" s="55" t="s">
        <v>21</v>
      </c>
      <c r="D22" s="56"/>
      <c r="E22" s="10"/>
      <c r="F22" s="10"/>
      <c r="G22" s="51"/>
      <c r="H22" s="52"/>
      <c r="I22" s="53"/>
      <c r="J22" s="51"/>
      <c r="K22" s="51"/>
      <c r="L22" s="54"/>
      <c r="M22" s="51"/>
    </row>
    <row r="23" spans="1:12" s="51" customFormat="1" ht="13.5">
      <c r="A23" s="57"/>
      <c r="C23" s="55" t="s">
        <v>22</v>
      </c>
      <c r="D23" s="56"/>
      <c r="E23" s="10"/>
      <c r="F23" s="10"/>
      <c r="H23" s="52"/>
      <c r="I23" s="53"/>
      <c r="L23" s="54"/>
    </row>
    <row r="24" spans="1:13" ht="13.5">
      <c r="A24" s="11"/>
      <c r="C24" s="55" t="s">
        <v>23</v>
      </c>
      <c r="D24" s="56"/>
      <c r="E24" s="10"/>
      <c r="F24" s="10"/>
      <c r="G24" s="51"/>
      <c r="H24" s="52"/>
      <c r="I24" s="53"/>
      <c r="J24" s="51"/>
      <c r="K24" s="51"/>
      <c r="L24" s="54"/>
      <c r="M24" s="51"/>
    </row>
    <row r="25" spans="1:13" ht="13.5">
      <c r="A25" s="11"/>
      <c r="C25" s="55" t="s">
        <v>24</v>
      </c>
      <c r="D25" s="56"/>
      <c r="E25" s="10"/>
      <c r="F25" s="10"/>
      <c r="G25" s="51"/>
      <c r="H25" s="52"/>
      <c r="I25" s="53"/>
      <c r="J25" s="51"/>
      <c r="K25" s="51"/>
      <c r="L25" s="54"/>
      <c r="M25" s="51"/>
    </row>
    <row r="26" spans="1:13" ht="13.5">
      <c r="A26" s="11"/>
      <c r="C26" s="55" t="s">
        <v>26</v>
      </c>
      <c r="D26" s="56"/>
      <c r="E26" s="10"/>
      <c r="F26" s="10"/>
      <c r="G26" s="51"/>
      <c r="H26" s="52"/>
      <c r="I26" s="53"/>
      <c r="J26" s="51"/>
      <c r="K26" s="51"/>
      <c r="L26" s="54"/>
      <c r="M26" s="51"/>
    </row>
    <row r="27" spans="1:13" ht="13.5">
      <c r="A27" s="11"/>
      <c r="C27" s="59" t="s">
        <v>28</v>
      </c>
      <c r="E27" s="10"/>
      <c r="F27" s="10"/>
      <c r="G27" s="10"/>
      <c r="H27" s="10"/>
      <c r="I27" s="10"/>
      <c r="J27" s="10"/>
      <c r="K27" s="10"/>
      <c r="L27" s="34"/>
      <c r="M27" s="10"/>
    </row>
    <row r="28" spans="1:13" ht="13.5">
      <c r="A28" s="11"/>
      <c r="C28" s="51"/>
      <c r="D28" s="51"/>
      <c r="E28" s="51"/>
      <c r="F28" s="51"/>
      <c r="G28" s="51"/>
      <c r="H28" s="51"/>
      <c r="I28" s="51"/>
      <c r="J28" s="51"/>
      <c r="K28" s="51"/>
      <c r="L28" s="54"/>
      <c r="M28" s="51"/>
    </row>
    <row r="29" spans="1:13" ht="13.5">
      <c r="A29" s="11"/>
      <c r="C29" s="102" t="s">
        <v>29</v>
      </c>
      <c r="D29" s="102"/>
      <c r="E29" s="102"/>
      <c r="F29" s="10"/>
      <c r="G29" s="10"/>
      <c r="H29" s="10"/>
      <c r="I29" s="10"/>
      <c r="J29" s="10"/>
      <c r="K29" s="10"/>
      <c r="L29" s="34"/>
      <c r="M29" s="10"/>
    </row>
    <row r="30" spans="1:13" ht="13.5">
      <c r="A30" s="11"/>
      <c r="C30" s="102"/>
      <c r="D30" s="102"/>
      <c r="E30" s="102"/>
      <c r="F30" s="10"/>
      <c r="G30" s="10"/>
      <c r="H30" s="10"/>
      <c r="I30" s="10"/>
      <c r="J30" s="10"/>
      <c r="K30" s="10"/>
      <c r="L30" s="34"/>
      <c r="M30" s="10"/>
    </row>
    <row r="31" spans="1:13" ht="13.5">
      <c r="A31" s="11"/>
      <c r="C31" s="10" t="s">
        <v>30</v>
      </c>
      <c r="E31" s="10"/>
      <c r="F31" s="10"/>
      <c r="G31" s="10"/>
      <c r="H31" s="10"/>
      <c r="I31" s="10"/>
      <c r="J31" s="10"/>
      <c r="K31" s="10"/>
      <c r="L31" s="34"/>
      <c r="M31" s="10"/>
    </row>
    <row r="32" spans="1:13" ht="13.5">
      <c r="A32" s="11"/>
      <c r="C32" s="10" t="s">
        <v>31</v>
      </c>
      <c r="E32" s="10"/>
      <c r="F32" s="10"/>
      <c r="G32" s="10"/>
      <c r="H32" s="10"/>
      <c r="I32" s="10"/>
      <c r="J32" s="10"/>
      <c r="K32" s="10"/>
      <c r="L32" s="34"/>
      <c r="M32" s="10"/>
    </row>
    <row r="33" spans="1:13" ht="13.5">
      <c r="A33" s="11"/>
      <c r="E33" s="10"/>
      <c r="F33" s="10"/>
      <c r="G33" s="10"/>
      <c r="H33" s="10"/>
      <c r="I33" s="10"/>
      <c r="J33" s="10"/>
      <c r="K33" s="10"/>
      <c r="L33" s="34"/>
      <c r="M33" s="10"/>
    </row>
    <row r="34" spans="1:13" ht="13.5">
      <c r="A34" s="11"/>
      <c r="E34" s="10"/>
      <c r="F34" s="10"/>
      <c r="G34" s="10"/>
      <c r="H34" s="10"/>
      <c r="I34" s="10"/>
      <c r="J34" s="10"/>
      <c r="K34" s="10"/>
      <c r="L34" s="34"/>
      <c r="M34" s="10"/>
    </row>
    <row r="35" spans="1:13" ht="13.5">
      <c r="A35" s="11"/>
      <c r="E35" s="10"/>
      <c r="F35" s="10"/>
      <c r="G35" s="10"/>
      <c r="H35" s="10"/>
      <c r="I35" s="10"/>
      <c r="J35" s="10"/>
      <c r="K35" s="10"/>
      <c r="L35" s="34"/>
      <c r="M35" s="10"/>
    </row>
    <row r="36" spans="1:13" ht="13.5">
      <c r="A36" s="11"/>
      <c r="E36" s="10"/>
      <c r="F36" s="10"/>
      <c r="G36" s="18"/>
      <c r="H36" s="10"/>
      <c r="I36" s="10"/>
      <c r="J36" s="10"/>
      <c r="K36" s="10"/>
      <c r="L36" s="34"/>
      <c r="M36" s="10"/>
    </row>
    <row r="37" spans="1:13" ht="13.5">
      <c r="A37" s="11"/>
      <c r="E37" s="10"/>
      <c r="F37" s="10"/>
      <c r="G37" s="18"/>
      <c r="H37" s="10"/>
      <c r="I37" s="10"/>
      <c r="J37" s="10"/>
      <c r="K37" s="10"/>
      <c r="L37" s="34"/>
      <c r="M37" s="10"/>
    </row>
    <row r="38" spans="1:13" ht="13.5">
      <c r="A38" s="11"/>
      <c r="E38" s="10"/>
      <c r="F38" s="10"/>
      <c r="G38" s="18"/>
      <c r="H38" s="10"/>
      <c r="I38" s="10"/>
      <c r="J38" s="10"/>
      <c r="K38" s="10"/>
      <c r="L38" s="34"/>
      <c r="M38" s="10"/>
    </row>
    <row r="39" spans="1:13" ht="13.5">
      <c r="A39" s="11"/>
      <c r="E39" s="10"/>
      <c r="F39" s="10"/>
      <c r="G39" s="18"/>
      <c r="H39" s="10"/>
      <c r="I39" s="10"/>
      <c r="J39" s="10"/>
      <c r="K39" s="10"/>
      <c r="L39" s="34"/>
      <c r="M39" s="10"/>
    </row>
    <row r="40" spans="1:13" ht="13.5">
      <c r="A40" s="11"/>
      <c r="E40" s="10"/>
      <c r="F40" s="10"/>
      <c r="G40" s="18"/>
      <c r="H40" s="10"/>
      <c r="I40" s="10"/>
      <c r="J40" s="10"/>
      <c r="K40" s="10"/>
      <c r="L40" s="34"/>
      <c r="M40" s="10"/>
    </row>
    <row r="41" spans="1:13" ht="13.5">
      <c r="A41" s="11"/>
      <c r="E41" s="10"/>
      <c r="F41" s="10"/>
      <c r="G41" s="10"/>
      <c r="H41" s="10"/>
      <c r="I41" s="10"/>
      <c r="J41" s="10"/>
      <c r="K41" s="10"/>
      <c r="L41" s="34"/>
      <c r="M41" s="10"/>
    </row>
    <row r="42" spans="1:13" ht="13.5">
      <c r="A42" s="11"/>
      <c r="E42" s="10"/>
      <c r="F42" s="10"/>
      <c r="G42" s="10"/>
      <c r="H42" s="10"/>
      <c r="I42" s="10"/>
      <c r="J42" s="10"/>
      <c r="K42" s="10"/>
      <c r="L42" s="34"/>
      <c r="M42" s="10"/>
    </row>
    <row r="43" spans="1:13" ht="13.5">
      <c r="A43" s="11"/>
      <c r="E43" s="10"/>
      <c r="F43" s="10"/>
      <c r="G43" s="10"/>
      <c r="H43" s="10"/>
      <c r="I43" s="10"/>
      <c r="J43" s="10"/>
      <c r="K43" s="10"/>
      <c r="L43" s="34"/>
      <c r="M43" s="10"/>
    </row>
    <row r="44" spans="1:13" ht="13.5">
      <c r="A44" s="11"/>
      <c r="E44" s="10"/>
      <c r="F44" s="10"/>
      <c r="G44" s="10"/>
      <c r="H44" s="10"/>
      <c r="I44" s="10"/>
      <c r="J44" s="10"/>
      <c r="K44" s="10"/>
      <c r="L44" s="34"/>
      <c r="M44" s="10"/>
    </row>
    <row r="45" spans="1:13" ht="13.5">
      <c r="A45" s="11"/>
      <c r="C45" s="42" t="s">
        <v>32</v>
      </c>
      <c r="D45" s="42"/>
      <c r="E45" s="10"/>
      <c r="F45" s="10"/>
      <c r="G45" s="10"/>
      <c r="H45" s="10"/>
      <c r="I45" s="10"/>
      <c r="J45" s="10"/>
      <c r="K45" s="10"/>
      <c r="L45" s="34"/>
      <c r="M45" s="10"/>
    </row>
    <row r="46" spans="1:13" ht="13.5">
      <c r="A46" s="11"/>
      <c r="C46" s="42"/>
      <c r="D46" s="42"/>
      <c r="E46" s="10"/>
      <c r="F46" s="10"/>
      <c r="G46" s="10"/>
      <c r="H46" s="10"/>
      <c r="I46" s="10"/>
      <c r="J46" s="10"/>
      <c r="K46" s="10"/>
      <c r="L46" s="34"/>
      <c r="M46" s="10"/>
    </row>
    <row r="47" spans="1:13" ht="13.5">
      <c r="A47" s="11"/>
      <c r="E47" s="10"/>
      <c r="F47" s="10"/>
      <c r="G47" s="10"/>
      <c r="H47" s="10"/>
      <c r="I47" s="10"/>
      <c r="J47" s="10"/>
      <c r="K47" s="10"/>
      <c r="L47" s="34"/>
      <c r="M47" s="10"/>
    </row>
    <row r="48" spans="1:13" ht="13.5">
      <c r="A48" s="11"/>
      <c r="E48" s="10"/>
      <c r="F48" s="10"/>
      <c r="G48" s="10"/>
      <c r="H48" s="10" t="s">
        <v>33</v>
      </c>
      <c r="I48" s="10"/>
      <c r="J48" s="10"/>
      <c r="K48" s="10"/>
      <c r="L48" s="34"/>
      <c r="M48" s="10"/>
    </row>
    <row r="49" spans="1:13" ht="13.5">
      <c r="A49" s="11"/>
      <c r="E49" s="10"/>
      <c r="F49" s="10"/>
      <c r="G49" s="10"/>
      <c r="H49" s="42" t="s">
        <v>34</v>
      </c>
      <c r="I49" s="10"/>
      <c r="J49" s="10"/>
      <c r="K49" s="10"/>
      <c r="L49" s="34"/>
      <c r="M49" s="10"/>
    </row>
    <row r="50" spans="1:13" ht="13.5">
      <c r="A50" s="11"/>
      <c r="E50" s="10"/>
      <c r="F50" s="10"/>
      <c r="G50" s="10"/>
      <c r="H50" s="10"/>
      <c r="I50" s="10"/>
      <c r="J50" s="10"/>
      <c r="K50" s="10"/>
      <c r="L50" s="34"/>
      <c r="M50" s="10"/>
    </row>
    <row r="51" spans="1:13" ht="14.25" thickBot="1">
      <c r="A51" s="68"/>
      <c r="B51" s="69"/>
      <c r="C51" s="69"/>
      <c r="D51" s="69"/>
      <c r="E51" s="69"/>
      <c r="F51" s="69"/>
      <c r="G51" s="69"/>
      <c r="H51" s="69"/>
      <c r="I51" s="69"/>
      <c r="J51" s="69"/>
      <c r="K51" s="69"/>
      <c r="L51" s="70"/>
      <c r="M51" s="10"/>
    </row>
    <row r="52" spans="5:13" ht="13.5">
      <c r="E52" s="10"/>
      <c r="F52" s="10"/>
      <c r="G52" s="10"/>
      <c r="H52" s="10"/>
      <c r="I52" s="10"/>
      <c r="J52" s="10"/>
      <c r="K52" s="10"/>
      <c r="L52" s="10"/>
      <c r="M52" s="10"/>
    </row>
    <row r="53" spans="5:13" ht="13.5">
      <c r="E53" s="10"/>
      <c r="F53" s="10"/>
      <c r="G53" s="10"/>
      <c r="H53" s="10"/>
      <c r="I53" s="10"/>
      <c r="J53" s="10"/>
      <c r="K53" s="10"/>
      <c r="L53" s="10"/>
      <c r="M53" s="10"/>
    </row>
    <row r="54" spans="5:13" ht="13.5">
      <c r="E54" s="10"/>
      <c r="F54" s="10"/>
      <c r="G54" s="10"/>
      <c r="H54" s="10"/>
      <c r="I54" s="10"/>
      <c r="J54" s="10"/>
      <c r="K54" s="10"/>
      <c r="L54" s="10"/>
      <c r="M54" s="10"/>
    </row>
    <row r="55" spans="5:13" ht="13.5">
      <c r="E55" s="10"/>
      <c r="F55" s="10"/>
      <c r="G55" s="10"/>
      <c r="H55" s="10"/>
      <c r="I55" s="10"/>
      <c r="J55" s="10"/>
      <c r="K55" s="10"/>
      <c r="L55" s="10"/>
      <c r="M55" s="10"/>
    </row>
    <row r="56" spans="5:13" ht="13.5">
      <c r="E56" s="10"/>
      <c r="F56" s="78"/>
      <c r="G56" s="10"/>
      <c r="H56" s="10"/>
      <c r="I56" s="10"/>
      <c r="J56" s="10"/>
      <c r="K56" s="10"/>
      <c r="L56" s="10"/>
      <c r="M56" s="10"/>
    </row>
    <row r="57" spans="5:13" ht="13.5">
      <c r="E57" s="10"/>
      <c r="F57" s="10"/>
      <c r="G57" s="10"/>
      <c r="H57" s="10"/>
      <c r="I57" s="10"/>
      <c r="J57" s="10"/>
      <c r="K57" s="10"/>
      <c r="L57" s="10"/>
      <c r="M57" s="10"/>
    </row>
    <row r="58" spans="5:13" ht="13.5">
      <c r="E58" s="10"/>
      <c r="F58" s="10"/>
      <c r="G58" s="10"/>
      <c r="H58" s="10"/>
      <c r="I58" s="10"/>
      <c r="J58" s="10"/>
      <c r="K58" s="10"/>
      <c r="L58" s="10"/>
      <c r="M58" s="10"/>
    </row>
    <row r="59" spans="5:13" ht="13.5">
      <c r="E59" s="10"/>
      <c r="F59" s="10"/>
      <c r="G59" s="10"/>
      <c r="H59" s="10"/>
      <c r="I59" s="10"/>
      <c r="J59" s="10"/>
      <c r="K59" s="10"/>
      <c r="L59" s="10"/>
      <c r="M59" s="10"/>
    </row>
    <row r="60" spans="5:13" ht="13.5">
      <c r="E60" s="10"/>
      <c r="F60" s="10"/>
      <c r="G60" s="10"/>
      <c r="H60" s="10"/>
      <c r="I60" s="10"/>
      <c r="J60" s="10"/>
      <c r="K60" s="10"/>
      <c r="L60" s="10"/>
      <c r="M60" s="10"/>
    </row>
    <row r="61" spans="5:13" ht="13.5">
      <c r="E61" s="10"/>
      <c r="F61" s="10"/>
      <c r="G61" s="10"/>
      <c r="H61" s="10"/>
      <c r="I61" s="10"/>
      <c r="J61" s="10"/>
      <c r="K61" s="10"/>
      <c r="L61" s="10"/>
      <c r="M61" s="10"/>
    </row>
    <row r="62" spans="5:13" ht="13.5">
      <c r="E62" s="10"/>
      <c r="F62" s="10"/>
      <c r="G62" s="10"/>
      <c r="H62" s="10"/>
      <c r="I62" s="10"/>
      <c r="J62" s="10"/>
      <c r="K62" s="10"/>
      <c r="L62" s="10"/>
      <c r="M62" s="10"/>
    </row>
    <row r="63" spans="5:13" ht="13.5">
      <c r="E63" s="10"/>
      <c r="F63" s="10"/>
      <c r="G63" s="10"/>
      <c r="H63" s="10"/>
      <c r="I63" s="10"/>
      <c r="J63" s="10"/>
      <c r="K63" s="10"/>
      <c r="L63" s="10"/>
      <c r="M63" s="10"/>
    </row>
    <row r="64" spans="5:13" ht="13.5">
      <c r="E64" s="10"/>
      <c r="F64" s="10"/>
      <c r="G64" s="10"/>
      <c r="H64" s="10"/>
      <c r="I64" s="10"/>
      <c r="J64" s="10"/>
      <c r="K64" s="10"/>
      <c r="L64" s="10"/>
      <c r="M64" s="10"/>
    </row>
    <row r="65" spans="5:13" ht="13.5">
      <c r="E65" s="10"/>
      <c r="F65" s="10"/>
      <c r="G65" s="10"/>
      <c r="H65" s="10"/>
      <c r="I65" s="10"/>
      <c r="J65" s="10"/>
      <c r="K65" s="10"/>
      <c r="L65" s="10"/>
      <c r="M65" s="10"/>
    </row>
    <row r="66" spans="5:13" ht="13.5">
      <c r="E66" s="10"/>
      <c r="F66" s="10"/>
      <c r="G66" s="10"/>
      <c r="H66" s="10"/>
      <c r="I66" s="10"/>
      <c r="J66" s="10"/>
      <c r="K66" s="10"/>
      <c r="L66" s="10"/>
      <c r="M66" s="10"/>
    </row>
    <row r="67" spans="5:13" ht="13.5">
      <c r="E67" s="10"/>
      <c r="F67" s="10"/>
      <c r="G67" s="10"/>
      <c r="H67" s="10"/>
      <c r="I67" s="10"/>
      <c r="J67" s="10"/>
      <c r="K67" s="10"/>
      <c r="L67" s="10"/>
      <c r="M67" s="10"/>
    </row>
    <row r="68" spans="5:13" ht="13.5">
      <c r="E68" s="10"/>
      <c r="F68" s="10"/>
      <c r="G68" s="10"/>
      <c r="H68" s="10"/>
      <c r="I68" s="10"/>
      <c r="J68" s="10"/>
      <c r="K68" s="10"/>
      <c r="L68" s="10"/>
      <c r="M68" s="10"/>
    </row>
    <row r="69" spans="5:13" ht="13.5">
      <c r="E69" s="10"/>
      <c r="F69" s="10"/>
      <c r="G69" s="10"/>
      <c r="H69" s="10"/>
      <c r="I69" s="10"/>
      <c r="J69" s="10"/>
      <c r="K69" s="10"/>
      <c r="L69" s="10"/>
      <c r="M69" s="10"/>
    </row>
    <row r="72" ht="13.5">
      <c r="I72" s="79"/>
    </row>
    <row r="73" spans="9:13" ht="13.5">
      <c r="I73" s="80"/>
      <c r="J73" s="79"/>
      <c r="K73" s="79"/>
      <c r="L73" s="79"/>
      <c r="M73" s="79"/>
    </row>
  </sheetData>
  <sheetProtection/>
  <mergeCells count="12">
    <mergeCell ref="E4:I5"/>
    <mergeCell ref="C8:E9"/>
    <mergeCell ref="C15:D16"/>
    <mergeCell ref="C17:D18"/>
    <mergeCell ref="E17:F18"/>
    <mergeCell ref="G17:H18"/>
    <mergeCell ref="I17:J18"/>
    <mergeCell ref="C19:D20"/>
    <mergeCell ref="E19:F20"/>
    <mergeCell ref="G19:H20"/>
    <mergeCell ref="I19:J20"/>
    <mergeCell ref="C29:E30"/>
  </mergeCells>
  <printOptions horizontalCentered="1" verticalCentered="1"/>
  <pageMargins left="0" right="0" top="0.5905511811023623" bottom="0.5905511811023623" header="0.5118110236220472" footer="0.5118110236220472"/>
  <pageSetup horizontalDpi="600" verticalDpi="600" orientation="portrait" paperSize="9" r:id="rId2"/>
  <colBreaks count="1" manualBreakCount="1">
    <brk id="12" max="54" man="1"/>
  </colBreaks>
  <drawing r:id="rId1"/>
</worksheet>
</file>

<file path=xl/worksheets/sheet2.xml><?xml version="1.0" encoding="utf-8"?>
<worksheet xmlns="http://schemas.openxmlformats.org/spreadsheetml/2006/main" xmlns:r="http://schemas.openxmlformats.org/officeDocument/2006/relationships">
  <dimension ref="A1:I126"/>
  <sheetViews>
    <sheetView tabSelected="1" defaultGridColor="0" zoomScalePageLayoutView="0" colorId="50" workbookViewId="0" topLeftCell="A1">
      <pane xSplit="1" ySplit="8" topLeftCell="B9" activePane="bottomRight" state="frozen"/>
      <selection pane="topLeft" activeCell="A1" sqref="A1"/>
      <selection pane="topRight" activeCell="B1" sqref="B1"/>
      <selection pane="bottomLeft" activeCell="A4" sqref="A4"/>
      <selection pane="bottomRight" activeCell="J11" sqref="J11"/>
    </sheetView>
  </sheetViews>
  <sheetFormatPr defaultColWidth="9.00390625" defaultRowHeight="13.5"/>
  <cols>
    <col min="1" max="4" width="12.625" style="10" customWidth="1"/>
    <col min="5" max="5" width="12.625" style="10" hidden="1" customWidth="1"/>
    <col min="6" max="7" width="12.625" style="10" customWidth="1"/>
    <col min="8" max="8" width="9.00390625" style="10" bestFit="1" customWidth="1"/>
    <col min="9" max="9" width="8.625" style="10" bestFit="1" customWidth="1"/>
  </cols>
  <sheetData>
    <row r="1" ht="21.75" customHeight="1">
      <c r="A1" s="82" t="s">
        <v>39</v>
      </c>
    </row>
    <row r="2" spans="1:8" ht="13.5">
      <c r="A2" s="17"/>
      <c r="B2" s="18"/>
      <c r="C2" s="18"/>
      <c r="D2" s="14"/>
      <c r="E2" s="14" t="s">
        <v>0</v>
      </c>
      <c r="F2" s="15"/>
      <c r="G2" s="14"/>
      <c r="H2" s="19"/>
    </row>
    <row r="3" spans="1:8" ht="14.25" thickBot="1">
      <c r="A3" s="33" t="s">
        <v>40</v>
      </c>
      <c r="B3" s="19"/>
      <c r="E3" s="14"/>
      <c r="F3" s="15"/>
      <c r="G3" s="14"/>
      <c r="H3" s="19"/>
    </row>
    <row r="4" spans="1:8" ht="30" customHeight="1" thickBot="1">
      <c r="A4" s="83" t="s">
        <v>41</v>
      </c>
      <c r="B4" s="84" t="s">
        <v>42</v>
      </c>
      <c r="C4" s="85" t="s">
        <v>43</v>
      </c>
      <c r="D4" s="86" t="s">
        <v>6</v>
      </c>
      <c r="E4" s="14"/>
      <c r="F4" s="15"/>
      <c r="G4" s="14"/>
      <c r="H4" s="19"/>
    </row>
    <row r="5" spans="1:8" ht="30" customHeight="1" thickBot="1">
      <c r="A5" s="87">
        <f>SUM(C125)</f>
        <v>634.1400000000002</v>
      </c>
      <c r="B5" s="88">
        <f>SUM(D125)</f>
        <v>253656</v>
      </c>
      <c r="C5" s="89">
        <f>SUM(F125)</f>
        <v>1997.5409999999997</v>
      </c>
      <c r="D5" s="90">
        <f>SUM(G125)</f>
        <v>317.0900000000001</v>
      </c>
      <c r="E5" s="14"/>
      <c r="F5" s="15"/>
      <c r="G5" s="14"/>
      <c r="H5" s="19"/>
    </row>
    <row r="6" spans="1:8" ht="13.5">
      <c r="A6" s="17"/>
      <c r="B6" s="18"/>
      <c r="C6" s="18"/>
      <c r="D6" s="14"/>
      <c r="E6" s="14"/>
      <c r="F6" s="15"/>
      <c r="G6" s="14"/>
      <c r="H6" s="19"/>
    </row>
    <row r="7" spans="1:8" ht="13.5">
      <c r="A7" s="17" t="s">
        <v>44</v>
      </c>
      <c r="B7" s="18"/>
      <c r="C7" s="18"/>
      <c r="D7" s="14"/>
      <c r="E7" s="14"/>
      <c r="F7" s="15"/>
      <c r="G7" s="14"/>
      <c r="H7" s="19"/>
    </row>
    <row r="8" spans="1:8" ht="13.5">
      <c r="A8" s="20"/>
      <c r="B8" s="21" t="s">
        <v>1</v>
      </c>
      <c r="C8" s="22" t="s">
        <v>2</v>
      </c>
      <c r="D8" s="23" t="s">
        <v>3</v>
      </c>
      <c r="E8" s="23" t="s">
        <v>4</v>
      </c>
      <c r="F8" s="24" t="s">
        <v>5</v>
      </c>
      <c r="G8" s="25" t="s">
        <v>6</v>
      </c>
      <c r="H8" s="26" t="s">
        <v>7</v>
      </c>
    </row>
    <row r="9" spans="1:8" ht="13.5">
      <c r="A9" s="27" t="s">
        <v>8</v>
      </c>
      <c r="B9" s="28">
        <v>40442</v>
      </c>
      <c r="C9" s="29">
        <v>55.12</v>
      </c>
      <c r="D9" s="30">
        <f aca="true" t="shared" si="0" ref="D9:D39">SUM(C9*400)</f>
        <v>22048</v>
      </c>
      <c r="E9" s="30">
        <f aca="true" t="shared" si="1" ref="E9:E39">SUM(C9*10)</f>
        <v>551.1999999999999</v>
      </c>
      <c r="F9" s="31">
        <f aca="true" t="shared" si="2" ref="F9:F39">C9*3.15</f>
        <v>173.628</v>
      </c>
      <c r="G9" s="30">
        <f aca="true" t="shared" si="3" ref="G9:G39">ROUND($E9/20,2)</f>
        <v>27.56</v>
      </c>
      <c r="H9" s="32" t="s">
        <v>9</v>
      </c>
    </row>
    <row r="10" spans="1:8" ht="13.5">
      <c r="A10" s="35"/>
      <c r="B10" s="28">
        <v>40455</v>
      </c>
      <c r="C10" s="29">
        <v>14.99</v>
      </c>
      <c r="D10" s="30">
        <f t="shared" si="0"/>
        <v>5996</v>
      </c>
      <c r="E10" s="30">
        <f t="shared" si="1"/>
        <v>149.9</v>
      </c>
      <c r="F10" s="31">
        <f t="shared" si="2"/>
        <v>47.2185</v>
      </c>
      <c r="G10" s="30">
        <f t="shared" si="3"/>
        <v>7.5</v>
      </c>
      <c r="H10" s="32" t="s">
        <v>9</v>
      </c>
    </row>
    <row r="11" spans="1:8" ht="13.5">
      <c r="A11" s="35"/>
      <c r="B11" s="28">
        <v>40497</v>
      </c>
      <c r="C11" s="36">
        <v>10.9</v>
      </c>
      <c r="D11" s="30">
        <f t="shared" si="0"/>
        <v>4360</v>
      </c>
      <c r="E11" s="30">
        <f t="shared" si="1"/>
        <v>109</v>
      </c>
      <c r="F11" s="31">
        <f t="shared" si="2"/>
        <v>34.335</v>
      </c>
      <c r="G11" s="30">
        <f t="shared" si="3"/>
        <v>5.45</v>
      </c>
      <c r="H11" s="32" t="s">
        <v>10</v>
      </c>
    </row>
    <row r="12" spans="1:8" ht="13.5">
      <c r="A12" s="35"/>
      <c r="B12" s="28">
        <v>40501</v>
      </c>
      <c r="C12" s="36">
        <v>8.73</v>
      </c>
      <c r="D12" s="30">
        <f t="shared" si="0"/>
        <v>3492</v>
      </c>
      <c r="E12" s="30">
        <f t="shared" si="1"/>
        <v>87.30000000000001</v>
      </c>
      <c r="F12" s="31">
        <f t="shared" si="2"/>
        <v>27.4995</v>
      </c>
      <c r="G12" s="30">
        <f t="shared" si="3"/>
        <v>4.37</v>
      </c>
      <c r="H12" s="32" t="s">
        <v>9</v>
      </c>
    </row>
    <row r="13" spans="1:8" ht="13.5">
      <c r="A13" s="35"/>
      <c r="B13" s="28">
        <v>40507</v>
      </c>
      <c r="C13" s="36">
        <v>2.1</v>
      </c>
      <c r="D13" s="30">
        <f t="shared" si="0"/>
        <v>840</v>
      </c>
      <c r="E13" s="30">
        <f t="shared" si="1"/>
        <v>21</v>
      </c>
      <c r="F13" s="31">
        <f t="shared" si="2"/>
        <v>6.615</v>
      </c>
      <c r="G13" s="30">
        <f t="shared" si="3"/>
        <v>1.05</v>
      </c>
      <c r="H13" s="32" t="s">
        <v>10</v>
      </c>
    </row>
    <row r="14" spans="1:8" ht="13.5">
      <c r="A14" s="35"/>
      <c r="B14" s="28">
        <v>40522</v>
      </c>
      <c r="C14" s="36">
        <v>2.7</v>
      </c>
      <c r="D14" s="30">
        <f t="shared" si="0"/>
        <v>1080</v>
      </c>
      <c r="E14" s="30">
        <f t="shared" si="1"/>
        <v>27</v>
      </c>
      <c r="F14" s="31">
        <f t="shared" si="2"/>
        <v>8.505</v>
      </c>
      <c r="G14" s="30">
        <f t="shared" si="3"/>
        <v>1.35</v>
      </c>
      <c r="H14" s="38" t="s">
        <v>12</v>
      </c>
    </row>
    <row r="15" spans="1:8" ht="13.5">
      <c r="A15" s="35"/>
      <c r="B15" s="28">
        <v>40525</v>
      </c>
      <c r="C15" s="40">
        <v>1.2</v>
      </c>
      <c r="D15" s="30">
        <f t="shared" si="0"/>
        <v>480</v>
      </c>
      <c r="E15" s="30">
        <f t="shared" si="1"/>
        <v>12</v>
      </c>
      <c r="F15" s="31">
        <f t="shared" si="2"/>
        <v>3.78</v>
      </c>
      <c r="G15" s="30">
        <f t="shared" si="3"/>
        <v>0.6</v>
      </c>
      <c r="H15" s="41" t="s">
        <v>13</v>
      </c>
    </row>
    <row r="16" spans="1:8" ht="13.5">
      <c r="A16" s="35"/>
      <c r="B16" s="28">
        <v>40532</v>
      </c>
      <c r="C16" s="41">
        <v>14.86</v>
      </c>
      <c r="D16" s="30">
        <f t="shared" si="0"/>
        <v>5944</v>
      </c>
      <c r="E16" s="30">
        <f t="shared" si="1"/>
        <v>148.6</v>
      </c>
      <c r="F16" s="31">
        <f t="shared" si="2"/>
        <v>46.809</v>
      </c>
      <c r="G16" s="30">
        <f t="shared" si="3"/>
        <v>7.43</v>
      </c>
      <c r="H16" s="32" t="s">
        <v>9</v>
      </c>
    </row>
    <row r="17" spans="1:8" ht="13.5">
      <c r="A17" s="35"/>
      <c r="B17" s="28">
        <v>40533</v>
      </c>
      <c r="C17" s="40">
        <v>27.46</v>
      </c>
      <c r="D17" s="30">
        <f t="shared" si="0"/>
        <v>10984</v>
      </c>
      <c r="E17" s="30">
        <f t="shared" si="1"/>
        <v>274.6</v>
      </c>
      <c r="F17" s="31">
        <f t="shared" si="2"/>
        <v>86.499</v>
      </c>
      <c r="G17" s="30">
        <f t="shared" si="3"/>
        <v>13.73</v>
      </c>
      <c r="H17" s="32" t="s">
        <v>9</v>
      </c>
    </row>
    <row r="18" spans="1:8" ht="13.5">
      <c r="A18" s="35"/>
      <c r="B18" s="28">
        <v>40533</v>
      </c>
      <c r="C18" s="40">
        <v>3</v>
      </c>
      <c r="D18" s="30">
        <f t="shared" si="0"/>
        <v>1200</v>
      </c>
      <c r="E18" s="30">
        <f t="shared" si="1"/>
        <v>30</v>
      </c>
      <c r="F18" s="31">
        <f t="shared" si="2"/>
        <v>9.45</v>
      </c>
      <c r="G18" s="30">
        <f t="shared" si="3"/>
        <v>1.5</v>
      </c>
      <c r="H18" s="38" t="s">
        <v>16</v>
      </c>
    </row>
    <row r="19" spans="1:9" ht="13.5">
      <c r="A19" s="35"/>
      <c r="B19" s="28">
        <v>40536</v>
      </c>
      <c r="C19" s="40">
        <v>0.33</v>
      </c>
      <c r="D19" s="30">
        <f t="shared" si="0"/>
        <v>132</v>
      </c>
      <c r="E19" s="30">
        <f t="shared" si="1"/>
        <v>3.3000000000000003</v>
      </c>
      <c r="F19" s="31">
        <f t="shared" si="2"/>
        <v>1.0395</v>
      </c>
      <c r="G19" s="30">
        <f t="shared" si="3"/>
        <v>0.17</v>
      </c>
      <c r="H19" s="41" t="s">
        <v>13</v>
      </c>
      <c r="I19" s="44">
        <f>SUM(C9:C19)</f>
        <v>141.39000000000001</v>
      </c>
    </row>
    <row r="20" spans="1:8" ht="13.5">
      <c r="A20" s="45" t="s">
        <v>18</v>
      </c>
      <c r="B20" s="28">
        <v>40548</v>
      </c>
      <c r="C20" s="36">
        <v>7.3</v>
      </c>
      <c r="D20" s="30">
        <f t="shared" si="0"/>
        <v>2920</v>
      </c>
      <c r="E20" s="30">
        <f t="shared" si="1"/>
        <v>73</v>
      </c>
      <c r="F20" s="31">
        <f t="shared" si="2"/>
        <v>22.994999999999997</v>
      </c>
      <c r="G20" s="30">
        <f t="shared" si="3"/>
        <v>3.65</v>
      </c>
      <c r="H20" s="32" t="s">
        <v>9</v>
      </c>
    </row>
    <row r="21" spans="1:8" ht="13.5">
      <c r="A21" s="32"/>
      <c r="B21" s="28">
        <v>40548</v>
      </c>
      <c r="C21" s="36">
        <v>5.08</v>
      </c>
      <c r="D21" s="30">
        <f t="shared" si="0"/>
        <v>2032</v>
      </c>
      <c r="E21" s="30">
        <f t="shared" si="1"/>
        <v>50.8</v>
      </c>
      <c r="F21" s="31">
        <f t="shared" si="2"/>
        <v>16.002</v>
      </c>
      <c r="G21" s="30">
        <f t="shared" si="3"/>
        <v>2.54</v>
      </c>
      <c r="H21" s="38" t="s">
        <v>19</v>
      </c>
    </row>
    <row r="22" spans="1:8" ht="13.5">
      <c r="A22" s="35"/>
      <c r="B22" s="28">
        <v>40554</v>
      </c>
      <c r="C22" s="36">
        <v>5.58</v>
      </c>
      <c r="D22" s="30">
        <f t="shared" si="0"/>
        <v>2232</v>
      </c>
      <c r="E22" s="30">
        <f t="shared" si="1"/>
        <v>55.8</v>
      </c>
      <c r="F22" s="31">
        <f t="shared" si="2"/>
        <v>17.576999999999998</v>
      </c>
      <c r="G22" s="30">
        <f t="shared" si="3"/>
        <v>2.79</v>
      </c>
      <c r="H22" s="32" t="s">
        <v>9</v>
      </c>
    </row>
    <row r="23" spans="1:8" ht="13.5">
      <c r="A23" s="35"/>
      <c r="B23" s="48">
        <v>40558</v>
      </c>
      <c r="C23" s="41">
        <v>10</v>
      </c>
      <c r="D23" s="30">
        <f t="shared" si="0"/>
        <v>4000</v>
      </c>
      <c r="E23" s="30">
        <f t="shared" si="1"/>
        <v>100</v>
      </c>
      <c r="F23" s="31">
        <f t="shared" si="2"/>
        <v>31.5</v>
      </c>
      <c r="G23" s="30">
        <f t="shared" si="3"/>
        <v>5</v>
      </c>
      <c r="H23" s="32" t="s">
        <v>10</v>
      </c>
    </row>
    <row r="24" spans="1:8" ht="13.5">
      <c r="A24" s="35"/>
      <c r="B24" s="50">
        <v>40560</v>
      </c>
      <c r="C24" s="36">
        <v>0.64</v>
      </c>
      <c r="D24" s="30">
        <f t="shared" si="0"/>
        <v>256</v>
      </c>
      <c r="E24" s="30">
        <f t="shared" si="1"/>
        <v>6.4</v>
      </c>
      <c r="F24" s="31">
        <f t="shared" si="2"/>
        <v>2.016</v>
      </c>
      <c r="G24" s="30">
        <f t="shared" si="3"/>
        <v>0.32</v>
      </c>
      <c r="H24" s="32" t="s">
        <v>10</v>
      </c>
    </row>
    <row r="25" spans="1:8" ht="13.5">
      <c r="A25" s="35"/>
      <c r="B25" s="28">
        <v>40577</v>
      </c>
      <c r="C25" s="36">
        <v>2.7</v>
      </c>
      <c r="D25" s="30">
        <f t="shared" si="0"/>
        <v>1080</v>
      </c>
      <c r="E25" s="30">
        <f t="shared" si="1"/>
        <v>27</v>
      </c>
      <c r="F25" s="31">
        <f t="shared" si="2"/>
        <v>8.505</v>
      </c>
      <c r="G25" s="30">
        <f t="shared" si="3"/>
        <v>1.35</v>
      </c>
      <c r="H25" s="32" t="s">
        <v>9</v>
      </c>
    </row>
    <row r="26" spans="1:8" ht="13.5">
      <c r="A26" s="35"/>
      <c r="B26" s="28">
        <v>40588</v>
      </c>
      <c r="C26" s="36">
        <v>1.58</v>
      </c>
      <c r="D26" s="30">
        <f t="shared" si="0"/>
        <v>632</v>
      </c>
      <c r="E26" s="30">
        <f t="shared" si="1"/>
        <v>15.8</v>
      </c>
      <c r="F26" s="31">
        <f t="shared" si="2"/>
        <v>4.977</v>
      </c>
      <c r="G26" s="30">
        <f t="shared" si="3"/>
        <v>0.79</v>
      </c>
      <c r="H26" s="32" t="s">
        <v>9</v>
      </c>
    </row>
    <row r="27" spans="1:8" ht="13.5">
      <c r="A27" s="35"/>
      <c r="B27" s="28">
        <v>40603</v>
      </c>
      <c r="C27" s="41">
        <v>4.18</v>
      </c>
      <c r="D27" s="30">
        <f t="shared" si="0"/>
        <v>1672</v>
      </c>
      <c r="E27" s="30">
        <f t="shared" si="1"/>
        <v>41.8</v>
      </c>
      <c r="F27" s="31">
        <f t="shared" si="2"/>
        <v>13.166999999999998</v>
      </c>
      <c r="G27" s="30">
        <f t="shared" si="3"/>
        <v>2.09</v>
      </c>
      <c r="H27" s="32" t="s">
        <v>10</v>
      </c>
    </row>
    <row r="28" spans="1:8" ht="13.5">
      <c r="A28" s="35"/>
      <c r="B28" s="28">
        <v>40606</v>
      </c>
      <c r="C28" s="41">
        <v>3.68</v>
      </c>
      <c r="D28" s="30">
        <f t="shared" si="0"/>
        <v>1472</v>
      </c>
      <c r="E28" s="30">
        <f t="shared" si="1"/>
        <v>36.800000000000004</v>
      </c>
      <c r="F28" s="31">
        <f t="shared" si="2"/>
        <v>11.592</v>
      </c>
      <c r="G28" s="30">
        <f t="shared" si="3"/>
        <v>1.84</v>
      </c>
      <c r="H28" s="32" t="s">
        <v>9</v>
      </c>
    </row>
    <row r="29" spans="1:8" ht="13.5">
      <c r="A29" s="35"/>
      <c r="B29" s="28">
        <v>40610</v>
      </c>
      <c r="C29" s="41">
        <v>3</v>
      </c>
      <c r="D29" s="30">
        <f t="shared" si="0"/>
        <v>1200</v>
      </c>
      <c r="E29" s="30">
        <f t="shared" si="1"/>
        <v>30</v>
      </c>
      <c r="F29" s="31">
        <f t="shared" si="2"/>
        <v>9.45</v>
      </c>
      <c r="G29" s="30">
        <f t="shared" si="3"/>
        <v>1.5</v>
      </c>
      <c r="H29" s="32" t="s">
        <v>9</v>
      </c>
    </row>
    <row r="30" spans="1:8" ht="13.5">
      <c r="A30" s="35"/>
      <c r="B30" s="58">
        <v>40639</v>
      </c>
      <c r="C30" s="41">
        <v>0.64</v>
      </c>
      <c r="D30" s="30">
        <f t="shared" si="0"/>
        <v>256</v>
      </c>
      <c r="E30" s="30">
        <f t="shared" si="1"/>
        <v>6.4</v>
      </c>
      <c r="F30" s="31">
        <f t="shared" si="2"/>
        <v>2.016</v>
      </c>
      <c r="G30" s="30">
        <f t="shared" si="3"/>
        <v>0.32</v>
      </c>
      <c r="H30" s="32" t="s">
        <v>25</v>
      </c>
    </row>
    <row r="31" spans="1:8" ht="13.5">
      <c r="A31" s="35"/>
      <c r="B31" s="58">
        <v>40639</v>
      </c>
      <c r="C31" s="41">
        <v>4.64</v>
      </c>
      <c r="D31" s="30">
        <f t="shared" si="0"/>
        <v>1855.9999999999998</v>
      </c>
      <c r="E31" s="30">
        <f t="shared" si="1"/>
        <v>46.4</v>
      </c>
      <c r="F31" s="31">
        <f t="shared" si="2"/>
        <v>14.615999999999998</v>
      </c>
      <c r="G31" s="30">
        <f t="shared" si="3"/>
        <v>2.32</v>
      </c>
      <c r="H31" s="32" t="s">
        <v>27</v>
      </c>
    </row>
    <row r="32" spans="1:8" ht="13.5">
      <c r="A32" s="35"/>
      <c r="B32" s="28">
        <v>40672</v>
      </c>
      <c r="C32" s="60">
        <v>5.82</v>
      </c>
      <c r="D32" s="30">
        <f t="shared" si="0"/>
        <v>2328</v>
      </c>
      <c r="E32" s="30">
        <f t="shared" si="1"/>
        <v>58.2</v>
      </c>
      <c r="F32" s="31">
        <f t="shared" si="2"/>
        <v>18.333000000000002</v>
      </c>
      <c r="G32" s="30">
        <f t="shared" si="3"/>
        <v>2.91</v>
      </c>
      <c r="H32" s="32" t="s">
        <v>25</v>
      </c>
    </row>
    <row r="33" spans="1:8" ht="13.5">
      <c r="A33" s="35"/>
      <c r="B33" s="28">
        <v>40672</v>
      </c>
      <c r="C33" s="60">
        <v>5.44</v>
      </c>
      <c r="D33" s="30">
        <f t="shared" si="0"/>
        <v>2176</v>
      </c>
      <c r="E33" s="30">
        <f t="shared" si="1"/>
        <v>54.400000000000006</v>
      </c>
      <c r="F33" s="31">
        <f t="shared" si="2"/>
        <v>17.136</v>
      </c>
      <c r="G33" s="30">
        <f t="shared" si="3"/>
        <v>2.72</v>
      </c>
      <c r="H33" s="32" t="s">
        <v>9</v>
      </c>
    </row>
    <row r="34" spans="1:8" ht="13.5">
      <c r="A34" s="35"/>
      <c r="B34" s="28">
        <v>40672</v>
      </c>
      <c r="C34" s="60">
        <v>6.62</v>
      </c>
      <c r="D34" s="30">
        <f t="shared" si="0"/>
        <v>2648</v>
      </c>
      <c r="E34" s="30">
        <f t="shared" si="1"/>
        <v>66.2</v>
      </c>
      <c r="F34" s="31">
        <f t="shared" si="2"/>
        <v>20.852999999999998</v>
      </c>
      <c r="G34" s="30">
        <f t="shared" si="3"/>
        <v>3.31</v>
      </c>
      <c r="H34" s="32" t="s">
        <v>9</v>
      </c>
    </row>
    <row r="35" spans="1:8" ht="13.5">
      <c r="A35" s="35"/>
      <c r="B35" s="61">
        <v>40676</v>
      </c>
      <c r="C35" s="60">
        <v>20.5</v>
      </c>
      <c r="D35" s="30">
        <f t="shared" si="0"/>
        <v>8200</v>
      </c>
      <c r="E35" s="30">
        <f t="shared" si="1"/>
        <v>205</v>
      </c>
      <c r="F35" s="31">
        <f t="shared" si="2"/>
        <v>64.575</v>
      </c>
      <c r="G35" s="30">
        <f t="shared" si="3"/>
        <v>10.25</v>
      </c>
      <c r="H35" s="32" t="s">
        <v>9</v>
      </c>
    </row>
    <row r="36" spans="1:8" ht="13.5">
      <c r="A36" s="35"/>
      <c r="B36" s="61">
        <v>40686</v>
      </c>
      <c r="C36" s="60">
        <v>17.39</v>
      </c>
      <c r="D36" s="30">
        <f t="shared" si="0"/>
        <v>6956</v>
      </c>
      <c r="E36" s="30">
        <f t="shared" si="1"/>
        <v>173.9</v>
      </c>
      <c r="F36" s="31">
        <f t="shared" si="2"/>
        <v>54.7785</v>
      </c>
      <c r="G36" s="30">
        <f t="shared" si="3"/>
        <v>8.7</v>
      </c>
      <c r="H36" s="32" t="s">
        <v>9</v>
      </c>
    </row>
    <row r="37" spans="1:8" ht="13.5">
      <c r="A37" s="35"/>
      <c r="B37" s="61">
        <v>40688</v>
      </c>
      <c r="C37" s="60">
        <v>2.84</v>
      </c>
      <c r="D37" s="30">
        <f t="shared" si="0"/>
        <v>1136</v>
      </c>
      <c r="E37" s="30">
        <f t="shared" si="1"/>
        <v>28.4</v>
      </c>
      <c r="F37" s="31">
        <f t="shared" si="2"/>
        <v>8.946</v>
      </c>
      <c r="G37" s="30">
        <f t="shared" si="3"/>
        <v>1.42</v>
      </c>
      <c r="H37" s="32" t="s">
        <v>9</v>
      </c>
    </row>
    <row r="38" spans="1:9" ht="13.5">
      <c r="A38" s="35"/>
      <c r="B38" s="61">
        <v>40693</v>
      </c>
      <c r="C38" s="60">
        <v>4.2</v>
      </c>
      <c r="D38" s="30">
        <f t="shared" si="0"/>
        <v>1680</v>
      </c>
      <c r="E38" s="30">
        <f t="shared" si="1"/>
        <v>42</v>
      </c>
      <c r="F38" s="31">
        <f t="shared" si="2"/>
        <v>13.23</v>
      </c>
      <c r="G38" s="30">
        <f t="shared" si="3"/>
        <v>2.1</v>
      </c>
      <c r="H38" s="32" t="s">
        <v>25</v>
      </c>
      <c r="I38" s="13">
        <f>SUM(C20:C38)</f>
        <v>111.83000000000001</v>
      </c>
    </row>
    <row r="39" spans="1:9" ht="13.5">
      <c r="A39" s="35"/>
      <c r="B39" s="81">
        <v>40696</v>
      </c>
      <c r="C39" s="60">
        <v>1.12</v>
      </c>
      <c r="D39" s="30">
        <f t="shared" si="0"/>
        <v>448.00000000000006</v>
      </c>
      <c r="E39" s="30">
        <f t="shared" si="1"/>
        <v>11.200000000000001</v>
      </c>
      <c r="F39" s="31">
        <f t="shared" si="2"/>
        <v>3.528</v>
      </c>
      <c r="G39" s="30">
        <f t="shared" si="3"/>
        <v>0.56</v>
      </c>
      <c r="H39" s="32" t="s">
        <v>36</v>
      </c>
      <c r="I39"/>
    </row>
    <row r="40" spans="1:9" ht="13.5">
      <c r="A40" s="35"/>
      <c r="B40" s="81">
        <v>40707</v>
      </c>
      <c r="C40" s="60">
        <v>5.24</v>
      </c>
      <c r="D40" s="30">
        <f aca="true" t="shared" si="4" ref="D40:D61">SUM(C40*400)</f>
        <v>2096</v>
      </c>
      <c r="E40" s="30">
        <f aca="true" t="shared" si="5" ref="E40:E61">SUM(C40*10)</f>
        <v>52.400000000000006</v>
      </c>
      <c r="F40" s="31">
        <f aca="true" t="shared" si="6" ref="F40:F61">C40*3.15</f>
        <v>16.506</v>
      </c>
      <c r="G40" s="30">
        <f aca="true" t="shared" si="7" ref="G40:G61">ROUND($E40/20,2)</f>
        <v>2.62</v>
      </c>
      <c r="H40" s="32" t="s">
        <v>36</v>
      </c>
      <c r="I40"/>
    </row>
    <row r="41" spans="1:9" ht="13.5">
      <c r="A41" s="35"/>
      <c r="B41" s="81">
        <v>40715</v>
      </c>
      <c r="C41" s="60">
        <v>0.76</v>
      </c>
      <c r="D41" s="30">
        <f t="shared" si="4"/>
        <v>304</v>
      </c>
      <c r="E41" s="30">
        <f t="shared" si="5"/>
        <v>7.6</v>
      </c>
      <c r="F41" s="31">
        <f t="shared" si="6"/>
        <v>2.394</v>
      </c>
      <c r="G41" s="30">
        <f t="shared" si="7"/>
        <v>0.38</v>
      </c>
      <c r="H41" s="32" t="s">
        <v>25</v>
      </c>
      <c r="I41"/>
    </row>
    <row r="42" spans="1:9" ht="13.5">
      <c r="A42" s="35"/>
      <c r="B42" s="61">
        <v>40725</v>
      </c>
      <c r="C42" s="60">
        <v>7.56</v>
      </c>
      <c r="D42" s="30">
        <f t="shared" si="4"/>
        <v>3024</v>
      </c>
      <c r="E42" s="30">
        <f t="shared" si="5"/>
        <v>75.6</v>
      </c>
      <c r="F42" s="31">
        <f t="shared" si="6"/>
        <v>23.813999999999997</v>
      </c>
      <c r="G42" s="30">
        <f t="shared" si="7"/>
        <v>3.78</v>
      </c>
      <c r="H42" s="32" t="s">
        <v>9</v>
      </c>
      <c r="I42"/>
    </row>
    <row r="43" spans="1:9" ht="13.5">
      <c r="A43" s="35"/>
      <c r="B43" s="81">
        <v>40729</v>
      </c>
      <c r="C43" s="60">
        <v>8.32</v>
      </c>
      <c r="D43" s="30">
        <f t="shared" si="4"/>
        <v>3328</v>
      </c>
      <c r="E43" s="30">
        <f t="shared" si="5"/>
        <v>83.2</v>
      </c>
      <c r="F43" s="31">
        <f t="shared" si="6"/>
        <v>26.208</v>
      </c>
      <c r="G43" s="30">
        <f t="shared" si="7"/>
        <v>4.16</v>
      </c>
      <c r="H43" s="32" t="s">
        <v>9</v>
      </c>
      <c r="I43"/>
    </row>
    <row r="44" spans="1:9" ht="13.5">
      <c r="A44" s="35"/>
      <c r="B44" s="81">
        <v>40749</v>
      </c>
      <c r="C44" s="60">
        <v>1.86</v>
      </c>
      <c r="D44" s="30">
        <f t="shared" si="4"/>
        <v>744</v>
      </c>
      <c r="E44" s="30">
        <f t="shared" si="5"/>
        <v>18.6</v>
      </c>
      <c r="F44" s="31">
        <f t="shared" si="6"/>
        <v>5.859</v>
      </c>
      <c r="G44" s="30">
        <f t="shared" si="7"/>
        <v>0.93</v>
      </c>
      <c r="H44" s="32" t="s">
        <v>38</v>
      </c>
      <c r="I44"/>
    </row>
    <row r="45" spans="1:9" ht="13.5">
      <c r="A45" s="35"/>
      <c r="B45" s="81">
        <v>40752</v>
      </c>
      <c r="C45" s="60">
        <v>46.94</v>
      </c>
      <c r="D45" s="30">
        <f t="shared" si="4"/>
        <v>18776</v>
      </c>
      <c r="E45" s="30">
        <f t="shared" si="5"/>
        <v>469.4</v>
      </c>
      <c r="F45" s="31">
        <f t="shared" si="6"/>
        <v>147.861</v>
      </c>
      <c r="G45" s="30">
        <f t="shared" si="7"/>
        <v>23.47</v>
      </c>
      <c r="H45" s="32" t="s">
        <v>25</v>
      </c>
      <c r="I45"/>
    </row>
    <row r="46" spans="1:9" ht="13.5">
      <c r="A46" s="35"/>
      <c r="B46" s="81">
        <v>40756</v>
      </c>
      <c r="C46" s="60">
        <v>3.4</v>
      </c>
      <c r="D46" s="30">
        <f t="shared" si="4"/>
        <v>1360</v>
      </c>
      <c r="E46" s="30">
        <f t="shared" si="5"/>
        <v>34</v>
      </c>
      <c r="F46" s="31">
        <f t="shared" si="6"/>
        <v>10.709999999999999</v>
      </c>
      <c r="G46" s="30">
        <f t="shared" si="7"/>
        <v>1.7</v>
      </c>
      <c r="H46" s="32" t="s">
        <v>9</v>
      </c>
      <c r="I46"/>
    </row>
    <row r="47" spans="1:9" ht="13.5">
      <c r="A47" s="35"/>
      <c r="B47" s="81">
        <v>40759</v>
      </c>
      <c r="C47" s="60">
        <v>1.82</v>
      </c>
      <c r="D47" s="30">
        <f t="shared" si="4"/>
        <v>728</v>
      </c>
      <c r="E47" s="30">
        <f t="shared" si="5"/>
        <v>18.2</v>
      </c>
      <c r="F47" s="31">
        <f t="shared" si="6"/>
        <v>5.733</v>
      </c>
      <c r="G47" s="30">
        <f t="shared" si="7"/>
        <v>0.91</v>
      </c>
      <c r="H47" s="32" t="s">
        <v>36</v>
      </c>
      <c r="I47"/>
    </row>
    <row r="48" spans="1:9" ht="13.5">
      <c r="A48" s="35"/>
      <c r="B48" s="81">
        <v>40759</v>
      </c>
      <c r="C48" s="60">
        <v>3.84</v>
      </c>
      <c r="D48" s="30">
        <f t="shared" si="4"/>
        <v>1536</v>
      </c>
      <c r="E48" s="30">
        <f t="shared" si="5"/>
        <v>38.4</v>
      </c>
      <c r="F48" s="31">
        <f t="shared" si="6"/>
        <v>12.096</v>
      </c>
      <c r="G48" s="30">
        <f t="shared" si="7"/>
        <v>1.92</v>
      </c>
      <c r="H48" s="32" t="s">
        <v>9</v>
      </c>
      <c r="I48"/>
    </row>
    <row r="49" spans="1:9" ht="13.5">
      <c r="A49" s="35"/>
      <c r="B49" s="81">
        <v>40763</v>
      </c>
      <c r="C49" s="60">
        <v>2.48</v>
      </c>
      <c r="D49" s="30">
        <f t="shared" si="4"/>
        <v>992</v>
      </c>
      <c r="E49" s="30">
        <f t="shared" si="5"/>
        <v>24.8</v>
      </c>
      <c r="F49" s="31">
        <f t="shared" si="6"/>
        <v>7.811999999999999</v>
      </c>
      <c r="G49" s="30">
        <f t="shared" si="7"/>
        <v>1.24</v>
      </c>
      <c r="H49" s="32" t="s">
        <v>9</v>
      </c>
      <c r="I49"/>
    </row>
    <row r="50" spans="1:9" ht="13.5">
      <c r="A50" s="35"/>
      <c r="B50" s="81">
        <v>40773</v>
      </c>
      <c r="C50" s="60">
        <v>1.76</v>
      </c>
      <c r="D50" s="30">
        <f t="shared" si="4"/>
        <v>704</v>
      </c>
      <c r="E50" s="30">
        <f t="shared" si="5"/>
        <v>17.6</v>
      </c>
      <c r="F50" s="31">
        <f t="shared" si="6"/>
        <v>5.544</v>
      </c>
      <c r="G50" s="30">
        <f t="shared" si="7"/>
        <v>0.88</v>
      </c>
      <c r="H50" s="32" t="s">
        <v>36</v>
      </c>
      <c r="I50"/>
    </row>
    <row r="51" spans="1:9" ht="13.5">
      <c r="A51" s="35"/>
      <c r="B51" s="81">
        <v>40773</v>
      </c>
      <c r="C51" s="60">
        <v>8.92</v>
      </c>
      <c r="D51" s="30">
        <f t="shared" si="4"/>
        <v>3568</v>
      </c>
      <c r="E51" s="30">
        <f t="shared" si="5"/>
        <v>89.2</v>
      </c>
      <c r="F51" s="31">
        <f t="shared" si="6"/>
        <v>28.098</v>
      </c>
      <c r="G51" s="30">
        <f t="shared" si="7"/>
        <v>4.46</v>
      </c>
      <c r="H51" s="32" t="s">
        <v>37</v>
      </c>
      <c r="I51"/>
    </row>
    <row r="52" spans="1:9" ht="13.5">
      <c r="A52" s="35"/>
      <c r="B52" s="81">
        <v>40773</v>
      </c>
      <c r="C52" s="60">
        <v>1.22</v>
      </c>
      <c r="D52" s="30">
        <f t="shared" si="4"/>
        <v>488</v>
      </c>
      <c r="E52" s="30">
        <f t="shared" si="5"/>
        <v>12.2</v>
      </c>
      <c r="F52" s="31">
        <f t="shared" si="6"/>
        <v>3.843</v>
      </c>
      <c r="G52" s="30">
        <f t="shared" si="7"/>
        <v>0.61</v>
      </c>
      <c r="H52" s="32" t="s">
        <v>9</v>
      </c>
      <c r="I52"/>
    </row>
    <row r="53" spans="1:9" ht="13.5">
      <c r="A53" s="35"/>
      <c r="B53" s="81">
        <v>40774</v>
      </c>
      <c r="C53" s="60">
        <v>4.86</v>
      </c>
      <c r="D53" s="30">
        <f t="shared" si="4"/>
        <v>1944.0000000000002</v>
      </c>
      <c r="E53" s="30">
        <f t="shared" si="5"/>
        <v>48.6</v>
      </c>
      <c r="F53" s="31">
        <f t="shared" si="6"/>
        <v>15.309000000000001</v>
      </c>
      <c r="G53" s="30">
        <f t="shared" si="7"/>
        <v>2.43</v>
      </c>
      <c r="H53" s="32" t="s">
        <v>25</v>
      </c>
      <c r="I53"/>
    </row>
    <row r="54" spans="1:9" ht="13.5">
      <c r="A54" s="35"/>
      <c r="B54" s="61">
        <v>40779</v>
      </c>
      <c r="C54" s="60">
        <v>10</v>
      </c>
      <c r="D54" s="30">
        <f t="shared" si="4"/>
        <v>4000</v>
      </c>
      <c r="E54" s="30">
        <f t="shared" si="5"/>
        <v>100</v>
      </c>
      <c r="F54" s="31">
        <f t="shared" si="6"/>
        <v>31.5</v>
      </c>
      <c r="G54" s="30">
        <f t="shared" si="7"/>
        <v>5</v>
      </c>
      <c r="H54" s="32" t="s">
        <v>9</v>
      </c>
      <c r="I54">
        <f>SUM(C39:C54)</f>
        <v>110.10000000000001</v>
      </c>
    </row>
    <row r="55" spans="1:9" ht="13.5">
      <c r="A55" s="35"/>
      <c r="B55" s="81">
        <v>40781</v>
      </c>
      <c r="C55" s="60">
        <v>1.44</v>
      </c>
      <c r="D55" s="30">
        <f t="shared" si="4"/>
        <v>576</v>
      </c>
      <c r="E55" s="30">
        <f t="shared" si="5"/>
        <v>14.399999999999999</v>
      </c>
      <c r="F55" s="31">
        <f t="shared" si="6"/>
        <v>4.536</v>
      </c>
      <c r="G55" s="30">
        <f t="shared" si="7"/>
        <v>0.72</v>
      </c>
      <c r="H55" s="32" t="s">
        <v>25</v>
      </c>
      <c r="I55"/>
    </row>
    <row r="56" spans="1:8" ht="13.5">
      <c r="A56" s="35"/>
      <c r="B56" s="81">
        <v>40787</v>
      </c>
      <c r="C56" s="60">
        <v>0.54</v>
      </c>
      <c r="D56" s="30">
        <f t="shared" si="4"/>
        <v>216</v>
      </c>
      <c r="E56" s="30">
        <f t="shared" si="5"/>
        <v>5.4</v>
      </c>
      <c r="F56" s="31">
        <f t="shared" si="6"/>
        <v>1.701</v>
      </c>
      <c r="G56" s="30">
        <f t="shared" si="7"/>
        <v>0.27</v>
      </c>
      <c r="H56" s="91" t="s">
        <v>46</v>
      </c>
    </row>
    <row r="57" spans="1:8" ht="13.5">
      <c r="A57" s="35"/>
      <c r="B57" s="81">
        <v>40792</v>
      </c>
      <c r="C57" s="60">
        <v>0.94</v>
      </c>
      <c r="D57" s="30">
        <f t="shared" si="4"/>
        <v>376</v>
      </c>
      <c r="E57" s="30">
        <f t="shared" si="5"/>
        <v>9.399999999999999</v>
      </c>
      <c r="F57" s="31">
        <f t="shared" si="6"/>
        <v>2.961</v>
      </c>
      <c r="G57" s="30">
        <f t="shared" si="7"/>
        <v>0.47</v>
      </c>
      <c r="H57" t="s">
        <v>25</v>
      </c>
    </row>
    <row r="58" spans="1:8" ht="13.5">
      <c r="A58" s="35"/>
      <c r="B58" s="81">
        <v>40793</v>
      </c>
      <c r="C58" s="60">
        <v>25.18</v>
      </c>
      <c r="D58" s="30">
        <f t="shared" si="4"/>
        <v>10072</v>
      </c>
      <c r="E58" s="30">
        <f t="shared" si="5"/>
        <v>251.8</v>
      </c>
      <c r="F58" s="31">
        <f t="shared" si="6"/>
        <v>79.317</v>
      </c>
      <c r="G58" s="30">
        <f t="shared" si="7"/>
        <v>12.59</v>
      </c>
      <c r="H58" s="91" t="s">
        <v>9</v>
      </c>
    </row>
    <row r="59" spans="1:8" ht="13.5">
      <c r="A59" s="35"/>
      <c r="B59" s="81">
        <v>40801</v>
      </c>
      <c r="C59" s="60">
        <v>4.22</v>
      </c>
      <c r="D59" s="30">
        <f t="shared" si="4"/>
        <v>1688</v>
      </c>
      <c r="E59" s="30">
        <f t="shared" si="5"/>
        <v>42.199999999999996</v>
      </c>
      <c r="F59" s="31">
        <f t="shared" si="6"/>
        <v>13.293</v>
      </c>
      <c r="G59" s="30">
        <f t="shared" si="7"/>
        <v>2.11</v>
      </c>
      <c r="H59" s="91" t="s">
        <v>47</v>
      </c>
    </row>
    <row r="60" spans="1:8" ht="13.5">
      <c r="A60" s="35"/>
      <c r="B60" s="81">
        <v>40807</v>
      </c>
      <c r="C60" s="60">
        <v>2.26</v>
      </c>
      <c r="D60" s="30">
        <f t="shared" si="4"/>
        <v>903.9999999999999</v>
      </c>
      <c r="E60" s="30">
        <f t="shared" si="5"/>
        <v>22.599999999999998</v>
      </c>
      <c r="F60" s="31">
        <f t="shared" si="6"/>
        <v>7.118999999999999</v>
      </c>
      <c r="G60" s="30">
        <f t="shared" si="7"/>
        <v>1.13</v>
      </c>
      <c r="H60" s="92" t="s">
        <v>9</v>
      </c>
    </row>
    <row r="61" spans="1:8" ht="13.5">
      <c r="A61" s="35"/>
      <c r="B61" s="81">
        <v>40812</v>
      </c>
      <c r="C61" s="60">
        <v>2.82</v>
      </c>
      <c r="D61" s="30">
        <f t="shared" si="4"/>
        <v>1128</v>
      </c>
      <c r="E61" s="30">
        <f t="shared" si="5"/>
        <v>28.2</v>
      </c>
      <c r="F61" s="31">
        <f t="shared" si="6"/>
        <v>8.883</v>
      </c>
      <c r="G61" s="30">
        <f t="shared" si="7"/>
        <v>1.41</v>
      </c>
      <c r="H61" s="92" t="s">
        <v>36</v>
      </c>
    </row>
    <row r="62" spans="1:8" ht="13.5">
      <c r="A62" s="35"/>
      <c r="B62" s="81">
        <v>40815</v>
      </c>
      <c r="C62" s="60">
        <v>3.64</v>
      </c>
      <c r="D62" s="30">
        <f>SUM(C62*400)</f>
        <v>1456</v>
      </c>
      <c r="E62" s="30">
        <f>SUM(C62*10)</f>
        <v>36.4</v>
      </c>
      <c r="F62" s="31">
        <f>C62*3.15</f>
        <v>11.466</v>
      </c>
      <c r="G62" s="30">
        <f aca="true" t="shared" si="8" ref="G62:G124">ROUND($E62/20,2)</f>
        <v>1.82</v>
      </c>
      <c r="H62" t="s">
        <v>25</v>
      </c>
    </row>
    <row r="63" spans="1:8" ht="13.5">
      <c r="A63" s="35"/>
      <c r="B63" s="81">
        <v>40819</v>
      </c>
      <c r="C63" s="60">
        <v>3.84</v>
      </c>
      <c r="D63" s="30">
        <f>SUM(C63*400)</f>
        <v>1536</v>
      </c>
      <c r="E63" s="30">
        <f>SUM(C63*10)</f>
        <v>38.4</v>
      </c>
      <c r="F63" s="31">
        <f>C63*3.15</f>
        <v>12.096</v>
      </c>
      <c r="G63" s="30">
        <f t="shared" si="8"/>
        <v>1.92</v>
      </c>
      <c r="H63" s="92" t="s">
        <v>9</v>
      </c>
    </row>
    <row r="64" spans="1:8" ht="13.5">
      <c r="A64" s="35"/>
      <c r="B64" s="81">
        <v>40827</v>
      </c>
      <c r="C64" s="60">
        <v>0.54</v>
      </c>
      <c r="D64" s="30">
        <f>SUM(C64*400)</f>
        <v>216</v>
      </c>
      <c r="E64" s="30">
        <f>SUM(C64*10)</f>
        <v>5.4</v>
      </c>
      <c r="F64" s="31">
        <f>C64*3.15</f>
        <v>1.701</v>
      </c>
      <c r="G64" s="30">
        <f t="shared" si="8"/>
        <v>0.27</v>
      </c>
      <c r="H64" s="92" t="s">
        <v>48</v>
      </c>
    </row>
    <row r="65" spans="1:8" ht="13.5">
      <c r="A65" s="35"/>
      <c r="B65" s="81">
        <v>40827</v>
      </c>
      <c r="C65" s="60">
        <v>5.06</v>
      </c>
      <c r="D65" s="30">
        <f>SUM(C65*400)</f>
        <v>2023.9999999999998</v>
      </c>
      <c r="E65" s="30">
        <f>SUM(C65*10)</f>
        <v>50.599999999999994</v>
      </c>
      <c r="F65" s="31">
        <f>C65*3.15</f>
        <v>15.938999999999998</v>
      </c>
      <c r="G65" s="30">
        <f t="shared" si="8"/>
        <v>2.53</v>
      </c>
      <c r="H65" s="92" t="s">
        <v>48</v>
      </c>
    </row>
    <row r="66" spans="1:8" ht="13.5">
      <c r="A66" s="35"/>
      <c r="B66" s="81">
        <v>40827</v>
      </c>
      <c r="C66" s="60">
        <v>4.5</v>
      </c>
      <c r="D66" s="30">
        <f>SUM(C66*400)</f>
        <v>1800</v>
      </c>
      <c r="E66" s="30">
        <f>SUM(C66*10)</f>
        <v>45</v>
      </c>
      <c r="F66" s="31">
        <f>C66*3.15</f>
        <v>14.174999999999999</v>
      </c>
      <c r="G66" s="30">
        <f t="shared" si="8"/>
        <v>2.25</v>
      </c>
      <c r="H66" s="92" t="s">
        <v>49</v>
      </c>
    </row>
    <row r="67" spans="1:8" ht="13.5">
      <c r="A67" s="35"/>
      <c r="B67" s="81">
        <v>40827</v>
      </c>
      <c r="C67" s="60">
        <v>2.4</v>
      </c>
      <c r="D67" s="30">
        <f>SUM(C67*400)</f>
        <v>960</v>
      </c>
      <c r="E67" s="30">
        <f>SUM(C67*10)</f>
        <v>24</v>
      </c>
      <c r="F67" s="31">
        <f>C67*3.15</f>
        <v>7.56</v>
      </c>
      <c r="G67" s="30">
        <f t="shared" si="8"/>
        <v>1.2</v>
      </c>
      <c r="H67" t="s">
        <v>25</v>
      </c>
    </row>
    <row r="68" spans="1:8" ht="13.5">
      <c r="A68" s="35"/>
      <c r="B68" s="81">
        <v>40830</v>
      </c>
      <c r="C68" s="60">
        <v>1.78</v>
      </c>
      <c r="D68" s="30">
        <f>SUM(C68*400)</f>
        <v>712</v>
      </c>
      <c r="E68" s="30">
        <f>SUM(C68*10)</f>
        <v>17.8</v>
      </c>
      <c r="F68" s="31">
        <f>C68*3.15</f>
        <v>5.607</v>
      </c>
      <c r="G68" s="30">
        <f t="shared" si="8"/>
        <v>0.89</v>
      </c>
      <c r="H68" s="92" t="s">
        <v>48</v>
      </c>
    </row>
    <row r="69" spans="1:8" ht="13.5">
      <c r="A69" s="35"/>
      <c r="B69" s="81">
        <v>40830</v>
      </c>
      <c r="C69" s="60">
        <v>3.18</v>
      </c>
      <c r="D69" s="30">
        <f>SUM(C69*400)</f>
        <v>1272</v>
      </c>
      <c r="E69" s="30">
        <f>SUM(C69*10)</f>
        <v>31.8</v>
      </c>
      <c r="F69" s="31">
        <f>C69*3.15</f>
        <v>10.017</v>
      </c>
      <c r="G69" s="30">
        <f t="shared" si="8"/>
        <v>1.59</v>
      </c>
      <c r="H69" s="92" t="s">
        <v>9</v>
      </c>
    </row>
    <row r="70" spans="1:8" ht="13.5">
      <c r="A70" s="35"/>
      <c r="B70" s="81">
        <v>40841</v>
      </c>
      <c r="C70" s="60">
        <v>0.88</v>
      </c>
      <c r="D70" s="30">
        <f>SUM(C70*400)</f>
        <v>352</v>
      </c>
      <c r="E70" s="30">
        <f>SUM(C70*10)</f>
        <v>8.8</v>
      </c>
      <c r="F70" s="31">
        <f>C70*3.15</f>
        <v>2.772</v>
      </c>
      <c r="G70" s="30">
        <f t="shared" si="8"/>
        <v>0.44</v>
      </c>
      <c r="H70" s="92" t="s">
        <v>9</v>
      </c>
    </row>
    <row r="71" spans="1:8" ht="13.5">
      <c r="A71" s="35"/>
      <c r="B71" s="81">
        <v>40842</v>
      </c>
      <c r="C71" s="60">
        <v>8.04</v>
      </c>
      <c r="D71" s="30">
        <f>SUM(C71*400)</f>
        <v>3215.9999999999995</v>
      </c>
      <c r="E71" s="30">
        <f>SUM(C71*10)</f>
        <v>80.39999999999999</v>
      </c>
      <c r="F71" s="31">
        <f>C71*3.15</f>
        <v>25.325999999999997</v>
      </c>
      <c r="G71" s="30">
        <f t="shared" si="8"/>
        <v>4.02</v>
      </c>
      <c r="H71" s="92" t="s">
        <v>9</v>
      </c>
    </row>
    <row r="72" spans="1:9" ht="13.5">
      <c r="A72" s="35"/>
      <c r="B72" s="81">
        <v>40842</v>
      </c>
      <c r="C72" s="60">
        <v>2.72</v>
      </c>
      <c r="D72" s="30">
        <f>SUM(C72*400)</f>
        <v>1088</v>
      </c>
      <c r="E72" s="30">
        <f>SUM(C72*10)</f>
        <v>27.200000000000003</v>
      </c>
      <c r="F72" s="31">
        <f>C72*3.15</f>
        <v>8.568</v>
      </c>
      <c r="G72" s="30">
        <f t="shared" si="8"/>
        <v>1.36</v>
      </c>
      <c r="H72" t="s">
        <v>25</v>
      </c>
      <c r="I72" s="10">
        <f>SUM(C54:C72)</f>
        <v>83.97999999999999</v>
      </c>
    </row>
    <row r="73" spans="1:8" ht="13.5">
      <c r="A73" s="35"/>
      <c r="B73" s="81">
        <v>40849</v>
      </c>
      <c r="C73" s="60">
        <v>2.22</v>
      </c>
      <c r="D73" s="30">
        <f aca="true" t="shared" si="9" ref="D73:D89">SUM(C73*400)</f>
        <v>888.0000000000001</v>
      </c>
      <c r="E73" s="30">
        <f aca="true" t="shared" si="10" ref="E73:E89">SUM(C73*10)</f>
        <v>22.200000000000003</v>
      </c>
      <c r="F73" s="31">
        <f aca="true" t="shared" si="11" ref="F73:F89">C73*3.15</f>
        <v>6.993</v>
      </c>
      <c r="G73" s="30">
        <f t="shared" si="8"/>
        <v>1.11</v>
      </c>
      <c r="H73" s="32"/>
    </row>
    <row r="74" spans="1:8" ht="13.5">
      <c r="A74" s="35"/>
      <c r="B74" s="93">
        <v>40855</v>
      </c>
      <c r="C74" s="60">
        <v>2</v>
      </c>
      <c r="D74" s="30">
        <f t="shared" si="9"/>
        <v>800</v>
      </c>
      <c r="E74" s="30">
        <f t="shared" si="10"/>
        <v>20</v>
      </c>
      <c r="F74" s="31">
        <f t="shared" si="11"/>
        <v>6.3</v>
      </c>
      <c r="G74" s="30">
        <f t="shared" si="8"/>
        <v>1</v>
      </c>
      <c r="H74" s="94" t="s">
        <v>50</v>
      </c>
    </row>
    <row r="75" spans="1:8" ht="13.5">
      <c r="A75" s="35"/>
      <c r="B75" s="81">
        <v>40856</v>
      </c>
      <c r="C75" s="60">
        <v>1.3</v>
      </c>
      <c r="D75" s="30">
        <f t="shared" si="9"/>
        <v>520</v>
      </c>
      <c r="E75" s="30">
        <f t="shared" si="10"/>
        <v>13</v>
      </c>
      <c r="F75" s="31">
        <f t="shared" si="11"/>
        <v>4.095</v>
      </c>
      <c r="G75" s="30">
        <f t="shared" si="8"/>
        <v>0.65</v>
      </c>
      <c r="H75" s="32" t="s">
        <v>51</v>
      </c>
    </row>
    <row r="76" spans="1:8" ht="13.5">
      <c r="A76" s="35"/>
      <c r="B76" s="61">
        <v>40862</v>
      </c>
      <c r="C76" s="60">
        <v>10.5</v>
      </c>
      <c r="D76" s="30">
        <f t="shared" si="9"/>
        <v>4200</v>
      </c>
      <c r="E76" s="30">
        <f t="shared" si="10"/>
        <v>105</v>
      </c>
      <c r="F76" s="31">
        <f t="shared" si="11"/>
        <v>33.074999999999996</v>
      </c>
      <c r="G76" s="30">
        <f t="shared" si="8"/>
        <v>5.25</v>
      </c>
      <c r="H76" s="32" t="s">
        <v>68</v>
      </c>
    </row>
    <row r="77" spans="1:8" ht="13.5">
      <c r="A77" s="35"/>
      <c r="B77" s="81">
        <v>40875</v>
      </c>
      <c r="C77" s="60">
        <v>3.34</v>
      </c>
      <c r="D77" s="30">
        <f t="shared" si="9"/>
        <v>1336</v>
      </c>
      <c r="E77" s="30">
        <f t="shared" si="10"/>
        <v>33.4</v>
      </c>
      <c r="F77" s="31">
        <f t="shared" si="11"/>
        <v>10.520999999999999</v>
      </c>
      <c r="G77" s="30">
        <f t="shared" si="8"/>
        <v>1.67</v>
      </c>
      <c r="H77" s="32" t="s">
        <v>52</v>
      </c>
    </row>
    <row r="78" spans="1:8" ht="13.5">
      <c r="A78" s="35"/>
      <c r="B78" s="81">
        <v>40878</v>
      </c>
      <c r="C78" s="60">
        <v>5.8</v>
      </c>
      <c r="D78" s="30">
        <f t="shared" si="9"/>
        <v>2320</v>
      </c>
      <c r="E78" s="30">
        <f t="shared" si="10"/>
        <v>58</v>
      </c>
      <c r="F78" s="31">
        <f t="shared" si="11"/>
        <v>18.27</v>
      </c>
      <c r="G78" s="30">
        <f t="shared" si="8"/>
        <v>2.9</v>
      </c>
      <c r="H78" s="32" t="s">
        <v>69</v>
      </c>
    </row>
    <row r="79" spans="1:8" ht="13.5">
      <c r="A79" s="35"/>
      <c r="B79" s="81">
        <v>40882</v>
      </c>
      <c r="C79" s="60">
        <v>1.82</v>
      </c>
      <c r="D79" s="30">
        <f t="shared" si="9"/>
        <v>728</v>
      </c>
      <c r="E79" s="30">
        <f t="shared" si="10"/>
        <v>18.2</v>
      </c>
      <c r="F79" s="31">
        <f t="shared" si="11"/>
        <v>5.733</v>
      </c>
      <c r="G79" s="30">
        <f t="shared" si="8"/>
        <v>0.91</v>
      </c>
      <c r="H79" s="32" t="s">
        <v>53</v>
      </c>
    </row>
    <row r="80" spans="1:8" ht="13.5">
      <c r="A80" s="35"/>
      <c r="B80" s="81">
        <v>40882</v>
      </c>
      <c r="C80" s="60">
        <v>1.48</v>
      </c>
      <c r="D80" s="30">
        <f t="shared" si="9"/>
        <v>592</v>
      </c>
      <c r="E80" s="30">
        <f t="shared" si="10"/>
        <v>14.8</v>
      </c>
      <c r="F80" s="31">
        <f t="shared" si="11"/>
        <v>4.662</v>
      </c>
      <c r="G80" s="30">
        <f t="shared" si="8"/>
        <v>0.74</v>
      </c>
      <c r="H80" s="32" t="s">
        <v>51</v>
      </c>
    </row>
    <row r="81" spans="1:8" ht="13.5">
      <c r="A81" s="35"/>
      <c r="B81" s="81">
        <v>40885</v>
      </c>
      <c r="C81" s="60">
        <v>4.16</v>
      </c>
      <c r="D81" s="30">
        <f t="shared" si="9"/>
        <v>1664</v>
      </c>
      <c r="E81" s="30">
        <f t="shared" si="10"/>
        <v>41.6</v>
      </c>
      <c r="F81" s="31">
        <f t="shared" si="11"/>
        <v>13.104</v>
      </c>
      <c r="G81" s="30">
        <f t="shared" si="8"/>
        <v>2.08</v>
      </c>
      <c r="H81" s="94" t="s">
        <v>54</v>
      </c>
    </row>
    <row r="82" spans="1:8" ht="13.5">
      <c r="A82" s="35"/>
      <c r="B82" s="81">
        <v>40889</v>
      </c>
      <c r="C82" s="60">
        <v>2.26</v>
      </c>
      <c r="D82" s="30">
        <f t="shared" si="9"/>
        <v>903.9999999999999</v>
      </c>
      <c r="E82" s="30">
        <f t="shared" si="10"/>
        <v>22.599999999999998</v>
      </c>
      <c r="F82" s="31">
        <f t="shared" si="11"/>
        <v>7.118999999999999</v>
      </c>
      <c r="G82" s="30">
        <f t="shared" si="8"/>
        <v>1.13</v>
      </c>
      <c r="H82" s="32" t="s">
        <v>55</v>
      </c>
    </row>
    <row r="83" spans="1:8" ht="13.5">
      <c r="A83" s="35"/>
      <c r="B83" s="81">
        <v>40892</v>
      </c>
      <c r="C83" s="60">
        <v>2.04</v>
      </c>
      <c r="D83" s="30">
        <f t="shared" si="9"/>
        <v>816</v>
      </c>
      <c r="E83" s="30">
        <f t="shared" si="10"/>
        <v>20.4</v>
      </c>
      <c r="F83" s="31">
        <f t="shared" si="11"/>
        <v>6.426</v>
      </c>
      <c r="G83" s="30">
        <f t="shared" si="8"/>
        <v>1.02</v>
      </c>
      <c r="H83" s="32" t="s">
        <v>56</v>
      </c>
    </row>
    <row r="84" spans="1:8" ht="13.5">
      <c r="A84" s="35"/>
      <c r="B84" s="81">
        <v>40892</v>
      </c>
      <c r="C84" s="60">
        <v>1</v>
      </c>
      <c r="D84" s="30">
        <f t="shared" si="9"/>
        <v>400</v>
      </c>
      <c r="E84" s="30">
        <f t="shared" si="10"/>
        <v>10</v>
      </c>
      <c r="F84" s="31">
        <f t="shared" si="11"/>
        <v>3.15</v>
      </c>
      <c r="G84" s="30">
        <f t="shared" si="8"/>
        <v>0.5</v>
      </c>
      <c r="H84" s="32" t="s">
        <v>51</v>
      </c>
    </row>
    <row r="85" spans="1:8" ht="13.5">
      <c r="A85" s="35"/>
      <c r="B85" s="81">
        <v>40896</v>
      </c>
      <c r="C85" s="60">
        <v>11.44</v>
      </c>
      <c r="D85" s="30">
        <f t="shared" si="9"/>
        <v>4576</v>
      </c>
      <c r="E85" s="30">
        <f t="shared" si="10"/>
        <v>114.39999999999999</v>
      </c>
      <c r="F85" s="31">
        <f t="shared" si="11"/>
        <v>36.035999999999994</v>
      </c>
      <c r="G85" s="30">
        <f t="shared" si="8"/>
        <v>5.72</v>
      </c>
      <c r="H85" s="32" t="s">
        <v>57</v>
      </c>
    </row>
    <row r="86" spans="1:8" ht="13.5">
      <c r="A86" s="35"/>
      <c r="B86" s="81">
        <v>40896</v>
      </c>
      <c r="C86" s="60">
        <v>2.48</v>
      </c>
      <c r="D86" s="30">
        <f t="shared" si="9"/>
        <v>992</v>
      </c>
      <c r="E86" s="30">
        <f t="shared" si="10"/>
        <v>24.8</v>
      </c>
      <c r="F86" s="31">
        <f t="shared" si="11"/>
        <v>7.811999999999999</v>
      </c>
      <c r="G86" s="30">
        <f t="shared" si="8"/>
        <v>1.24</v>
      </c>
      <c r="H86" s="32" t="s">
        <v>58</v>
      </c>
    </row>
    <row r="87" spans="1:8" ht="13.5">
      <c r="A87" s="35"/>
      <c r="B87" s="81">
        <v>40896</v>
      </c>
      <c r="C87" s="60">
        <v>7.86</v>
      </c>
      <c r="D87" s="30">
        <f t="shared" si="9"/>
        <v>3144</v>
      </c>
      <c r="E87" s="30">
        <f t="shared" si="10"/>
        <v>78.60000000000001</v>
      </c>
      <c r="F87" s="31">
        <f t="shared" si="11"/>
        <v>24.759</v>
      </c>
      <c r="G87" s="30">
        <f t="shared" si="8"/>
        <v>3.93</v>
      </c>
      <c r="H87" s="32" t="s">
        <v>70</v>
      </c>
    </row>
    <row r="88" spans="1:8" ht="13.5">
      <c r="A88" s="35"/>
      <c r="B88" s="81">
        <v>40897</v>
      </c>
      <c r="C88" s="60">
        <v>48.08</v>
      </c>
      <c r="D88" s="30">
        <f t="shared" si="9"/>
        <v>19232</v>
      </c>
      <c r="E88" s="30">
        <f t="shared" si="10"/>
        <v>480.79999999999995</v>
      </c>
      <c r="F88" s="31">
        <f t="shared" si="11"/>
        <v>151.452</v>
      </c>
      <c r="G88" s="30">
        <f t="shared" si="8"/>
        <v>24.04</v>
      </c>
      <c r="H88" s="32" t="s">
        <v>59</v>
      </c>
    </row>
    <row r="89" spans="1:8" ht="13.5">
      <c r="A89" s="35"/>
      <c r="B89" s="81">
        <v>40897</v>
      </c>
      <c r="C89" s="60">
        <v>3</v>
      </c>
      <c r="D89" s="30">
        <f t="shared" si="9"/>
        <v>1200</v>
      </c>
      <c r="E89" s="30">
        <f t="shared" si="10"/>
        <v>30</v>
      </c>
      <c r="F89" s="31">
        <f t="shared" si="11"/>
        <v>9.45</v>
      </c>
      <c r="G89" s="30">
        <f t="shared" si="8"/>
        <v>1.5</v>
      </c>
      <c r="H89" s="32" t="s">
        <v>71</v>
      </c>
    </row>
    <row r="90" spans="1:8" ht="13.5">
      <c r="A90" s="35"/>
      <c r="B90" s="81">
        <v>40897</v>
      </c>
      <c r="C90" s="60">
        <v>2.38</v>
      </c>
      <c r="D90" s="30">
        <f>SUM(C90*400)</f>
        <v>952</v>
      </c>
      <c r="E90" s="30">
        <f>SUM(C90*10)</f>
        <v>23.799999999999997</v>
      </c>
      <c r="F90" s="31">
        <f>C90*3.15</f>
        <v>7.497</v>
      </c>
      <c r="G90" s="30">
        <f t="shared" si="8"/>
        <v>1.19</v>
      </c>
      <c r="H90" s="32" t="s">
        <v>60</v>
      </c>
    </row>
    <row r="91" spans="1:8" ht="13.5">
      <c r="A91" s="32" t="s">
        <v>61</v>
      </c>
      <c r="B91" s="61">
        <v>40913</v>
      </c>
      <c r="C91" s="60">
        <v>2.16</v>
      </c>
      <c r="D91" s="30">
        <f aca="true" t="shared" si="12" ref="D91:D100">SUM(C91*400)</f>
        <v>864</v>
      </c>
      <c r="E91" s="30">
        <f aca="true" t="shared" si="13" ref="E91:E100">SUM(C91*10)</f>
        <v>21.6</v>
      </c>
      <c r="F91" s="31">
        <f aca="true" t="shared" si="14" ref="F91:F100">C91*3.15</f>
        <v>6.804</v>
      </c>
      <c r="G91" s="30">
        <f t="shared" si="8"/>
        <v>1.08</v>
      </c>
      <c r="H91" s="32" t="s">
        <v>72</v>
      </c>
    </row>
    <row r="92" spans="1:8" ht="13.5">
      <c r="A92" s="35"/>
      <c r="B92" s="61">
        <v>40913</v>
      </c>
      <c r="C92" s="60">
        <v>2.32</v>
      </c>
      <c r="D92" s="30">
        <f t="shared" si="12"/>
        <v>927.9999999999999</v>
      </c>
      <c r="E92" s="30">
        <f t="shared" si="13"/>
        <v>23.2</v>
      </c>
      <c r="F92" s="31">
        <f t="shared" si="14"/>
        <v>7.307999999999999</v>
      </c>
      <c r="G92" s="30">
        <f t="shared" si="8"/>
        <v>1.16</v>
      </c>
      <c r="H92" s="38" t="s">
        <v>62</v>
      </c>
    </row>
    <row r="93" spans="1:8" ht="13.5">
      <c r="A93" s="35"/>
      <c r="B93" s="61">
        <v>40913</v>
      </c>
      <c r="C93" s="60">
        <v>2.6</v>
      </c>
      <c r="D93" s="30">
        <f t="shared" si="12"/>
        <v>1040</v>
      </c>
      <c r="E93" s="30">
        <f t="shared" si="13"/>
        <v>26</v>
      </c>
      <c r="F93" s="31">
        <f t="shared" si="14"/>
        <v>8.19</v>
      </c>
      <c r="G93" s="30">
        <f t="shared" si="8"/>
        <v>1.3</v>
      </c>
      <c r="H93" s="38" t="s">
        <v>63</v>
      </c>
    </row>
    <row r="94" spans="1:8" ht="13.5">
      <c r="A94" s="35"/>
      <c r="B94" s="61">
        <v>40913</v>
      </c>
      <c r="C94" s="60">
        <v>3.2</v>
      </c>
      <c r="D94" s="30">
        <f t="shared" si="12"/>
        <v>1280</v>
      </c>
      <c r="E94" s="30">
        <f t="shared" si="13"/>
        <v>32</v>
      </c>
      <c r="F94" s="31">
        <f t="shared" si="14"/>
        <v>10.08</v>
      </c>
      <c r="G94" s="30">
        <f t="shared" si="8"/>
        <v>1.6</v>
      </c>
      <c r="H94" s="96" t="s">
        <v>64</v>
      </c>
    </row>
    <row r="95" spans="1:8" ht="13.5">
      <c r="A95" s="35"/>
      <c r="B95" s="61">
        <v>40920</v>
      </c>
      <c r="C95" s="60">
        <v>3.56</v>
      </c>
      <c r="D95" s="30">
        <f t="shared" si="12"/>
        <v>1424</v>
      </c>
      <c r="E95" s="30">
        <f t="shared" si="13"/>
        <v>35.6</v>
      </c>
      <c r="F95" s="31">
        <f t="shared" si="14"/>
        <v>11.214</v>
      </c>
      <c r="G95" s="30">
        <f t="shared" si="8"/>
        <v>1.78</v>
      </c>
      <c r="H95" s="32" t="s">
        <v>65</v>
      </c>
    </row>
    <row r="96" spans="1:8" ht="13.5">
      <c r="A96" s="35"/>
      <c r="B96" s="61">
        <v>40921</v>
      </c>
      <c r="C96" s="60">
        <v>3</v>
      </c>
      <c r="D96" s="30">
        <f t="shared" si="12"/>
        <v>1200</v>
      </c>
      <c r="E96" s="30">
        <f t="shared" si="13"/>
        <v>30</v>
      </c>
      <c r="F96" s="31">
        <f t="shared" si="14"/>
        <v>9.45</v>
      </c>
      <c r="G96" s="30">
        <f t="shared" si="8"/>
        <v>1.5</v>
      </c>
      <c r="H96" s="32" t="s">
        <v>66</v>
      </c>
    </row>
    <row r="97" spans="1:8" ht="13.5">
      <c r="A97" s="35"/>
      <c r="B97" s="61">
        <v>40925</v>
      </c>
      <c r="C97" s="95">
        <v>9</v>
      </c>
      <c r="D97" s="30">
        <f t="shared" si="12"/>
        <v>3600</v>
      </c>
      <c r="E97" s="30">
        <f t="shared" si="13"/>
        <v>90</v>
      </c>
      <c r="F97" s="31">
        <f t="shared" si="14"/>
        <v>28.349999999999998</v>
      </c>
      <c r="G97" s="30">
        <f t="shared" si="8"/>
        <v>4.5</v>
      </c>
      <c r="H97" s="32" t="s">
        <v>68</v>
      </c>
    </row>
    <row r="98" spans="1:8" ht="13.5">
      <c r="A98" s="35"/>
      <c r="B98" s="61">
        <v>40928</v>
      </c>
      <c r="C98" s="60">
        <v>51</v>
      </c>
      <c r="D98" s="30">
        <f t="shared" si="12"/>
        <v>20400</v>
      </c>
      <c r="E98" s="30">
        <f t="shared" si="13"/>
        <v>510</v>
      </c>
      <c r="F98" s="31">
        <f t="shared" si="14"/>
        <v>160.65</v>
      </c>
      <c r="G98" s="30">
        <f t="shared" si="8"/>
        <v>25.5</v>
      </c>
      <c r="H98" s="94" t="s">
        <v>73</v>
      </c>
    </row>
    <row r="99" spans="1:8" ht="13.5">
      <c r="A99" s="35"/>
      <c r="B99" s="61">
        <v>40928</v>
      </c>
      <c r="C99" s="60">
        <v>6.84</v>
      </c>
      <c r="D99" s="30">
        <f t="shared" si="12"/>
        <v>2736</v>
      </c>
      <c r="E99" s="30">
        <f t="shared" si="13"/>
        <v>68.4</v>
      </c>
      <c r="F99" s="31">
        <f t="shared" si="14"/>
        <v>21.546</v>
      </c>
      <c r="G99" s="30">
        <f t="shared" si="8"/>
        <v>3.42</v>
      </c>
      <c r="H99" s="32" t="s">
        <v>67</v>
      </c>
    </row>
    <row r="100" spans="1:8" ht="13.5">
      <c r="A100" s="35"/>
      <c r="B100" s="81"/>
      <c r="C100" s="60"/>
      <c r="D100" s="30">
        <f t="shared" si="12"/>
        <v>0</v>
      </c>
      <c r="E100" s="30">
        <f t="shared" si="13"/>
        <v>0</v>
      </c>
      <c r="F100" s="31">
        <f t="shared" si="14"/>
        <v>0</v>
      </c>
      <c r="G100" s="30">
        <f t="shared" si="8"/>
        <v>0</v>
      </c>
      <c r="H100" s="32"/>
    </row>
    <row r="101" spans="1:8" ht="13.5">
      <c r="A101" s="35"/>
      <c r="B101" s="81"/>
      <c r="C101" s="60"/>
      <c r="D101" s="30">
        <f aca="true" t="shared" si="15" ref="D101:D123">SUM(C101*400)</f>
        <v>0</v>
      </c>
      <c r="E101" s="30">
        <f aca="true" t="shared" si="16" ref="E101:E123">SUM(C101*10)</f>
        <v>0</v>
      </c>
      <c r="F101" s="31">
        <f aca="true" t="shared" si="17" ref="F101:F123">C101*3.15</f>
        <v>0</v>
      </c>
      <c r="G101" s="30">
        <f t="shared" si="8"/>
        <v>0</v>
      </c>
      <c r="H101" s="32"/>
    </row>
    <row r="102" spans="1:8" ht="13.5">
      <c r="A102" s="35"/>
      <c r="B102" s="81"/>
      <c r="C102" s="60"/>
      <c r="D102" s="30">
        <f t="shared" si="15"/>
        <v>0</v>
      </c>
      <c r="E102" s="30">
        <f t="shared" si="16"/>
        <v>0</v>
      </c>
      <c r="F102" s="31">
        <f t="shared" si="17"/>
        <v>0</v>
      </c>
      <c r="G102" s="30">
        <f t="shared" si="8"/>
        <v>0</v>
      </c>
      <c r="H102" s="32"/>
    </row>
    <row r="103" spans="1:8" ht="13.5">
      <c r="A103" s="35"/>
      <c r="B103" s="81"/>
      <c r="C103" s="60"/>
      <c r="D103" s="30">
        <f t="shared" si="15"/>
        <v>0</v>
      </c>
      <c r="E103" s="30">
        <f t="shared" si="16"/>
        <v>0</v>
      </c>
      <c r="F103" s="31">
        <f t="shared" si="17"/>
        <v>0</v>
      </c>
      <c r="G103" s="30">
        <f t="shared" si="8"/>
        <v>0</v>
      </c>
      <c r="H103" s="32"/>
    </row>
    <row r="104" spans="1:8" ht="13.5">
      <c r="A104" s="35"/>
      <c r="B104" s="81"/>
      <c r="C104" s="60"/>
      <c r="D104" s="30">
        <f t="shared" si="15"/>
        <v>0</v>
      </c>
      <c r="E104" s="30">
        <f t="shared" si="16"/>
        <v>0</v>
      </c>
      <c r="F104" s="31">
        <f t="shared" si="17"/>
        <v>0</v>
      </c>
      <c r="G104" s="30">
        <f t="shared" si="8"/>
        <v>0</v>
      </c>
      <c r="H104" s="32"/>
    </row>
    <row r="105" spans="1:8" ht="13.5">
      <c r="A105" s="35"/>
      <c r="B105" s="81"/>
      <c r="C105" s="60"/>
      <c r="D105" s="30">
        <f t="shared" si="15"/>
        <v>0</v>
      </c>
      <c r="E105" s="30">
        <f t="shared" si="16"/>
        <v>0</v>
      </c>
      <c r="F105" s="31">
        <f t="shared" si="17"/>
        <v>0</v>
      </c>
      <c r="G105" s="30">
        <f t="shared" si="8"/>
        <v>0</v>
      </c>
      <c r="H105" s="32"/>
    </row>
    <row r="106" spans="1:8" ht="13.5">
      <c r="A106" s="35"/>
      <c r="B106" s="81"/>
      <c r="C106" s="60"/>
      <c r="D106" s="30">
        <f t="shared" si="15"/>
        <v>0</v>
      </c>
      <c r="E106" s="30">
        <f t="shared" si="16"/>
        <v>0</v>
      </c>
      <c r="F106" s="31">
        <f t="shared" si="17"/>
        <v>0</v>
      </c>
      <c r="G106" s="30">
        <f t="shared" si="8"/>
        <v>0</v>
      </c>
      <c r="H106" s="32"/>
    </row>
    <row r="107" spans="1:8" ht="13.5">
      <c r="A107" s="35"/>
      <c r="B107" s="81"/>
      <c r="C107" s="60"/>
      <c r="D107" s="30">
        <f t="shared" si="15"/>
        <v>0</v>
      </c>
      <c r="E107" s="30">
        <f t="shared" si="16"/>
        <v>0</v>
      </c>
      <c r="F107" s="31">
        <f t="shared" si="17"/>
        <v>0</v>
      </c>
      <c r="G107" s="30">
        <f t="shared" si="8"/>
        <v>0</v>
      </c>
      <c r="H107" s="32"/>
    </row>
    <row r="108" spans="1:8" ht="13.5">
      <c r="A108" s="35"/>
      <c r="B108" s="81"/>
      <c r="C108" s="60"/>
      <c r="D108" s="30">
        <f t="shared" si="15"/>
        <v>0</v>
      </c>
      <c r="E108" s="30">
        <f t="shared" si="16"/>
        <v>0</v>
      </c>
      <c r="F108" s="31">
        <f t="shared" si="17"/>
        <v>0</v>
      </c>
      <c r="G108" s="30">
        <f t="shared" si="8"/>
        <v>0</v>
      </c>
      <c r="H108" s="32"/>
    </row>
    <row r="109" spans="1:8" ht="13.5">
      <c r="A109" s="35"/>
      <c r="B109" s="81"/>
      <c r="C109" s="60"/>
      <c r="D109" s="30">
        <f t="shared" si="15"/>
        <v>0</v>
      </c>
      <c r="E109" s="30">
        <f t="shared" si="16"/>
        <v>0</v>
      </c>
      <c r="F109" s="31">
        <f t="shared" si="17"/>
        <v>0</v>
      </c>
      <c r="G109" s="30">
        <f t="shared" si="8"/>
        <v>0</v>
      </c>
      <c r="H109" s="32"/>
    </row>
    <row r="110" spans="1:8" ht="13.5">
      <c r="A110" s="35"/>
      <c r="B110" s="81"/>
      <c r="C110" s="60"/>
      <c r="D110" s="30">
        <f t="shared" si="15"/>
        <v>0</v>
      </c>
      <c r="E110" s="30">
        <f t="shared" si="16"/>
        <v>0</v>
      </c>
      <c r="F110" s="31">
        <f t="shared" si="17"/>
        <v>0</v>
      </c>
      <c r="G110" s="30">
        <f t="shared" si="8"/>
        <v>0</v>
      </c>
      <c r="H110" s="32"/>
    </row>
    <row r="111" spans="1:8" ht="13.5">
      <c r="A111" s="35"/>
      <c r="B111" s="81"/>
      <c r="C111" s="60"/>
      <c r="D111" s="30">
        <f t="shared" si="15"/>
        <v>0</v>
      </c>
      <c r="E111" s="30">
        <f t="shared" si="16"/>
        <v>0</v>
      </c>
      <c r="F111" s="31">
        <f t="shared" si="17"/>
        <v>0</v>
      </c>
      <c r="G111" s="30">
        <f t="shared" si="8"/>
        <v>0</v>
      </c>
      <c r="H111" s="32"/>
    </row>
    <row r="112" spans="1:8" ht="13.5">
      <c r="A112" s="35"/>
      <c r="B112" s="81"/>
      <c r="C112" s="60"/>
      <c r="D112" s="30">
        <f t="shared" si="15"/>
        <v>0</v>
      </c>
      <c r="E112" s="30">
        <f t="shared" si="16"/>
        <v>0</v>
      </c>
      <c r="F112" s="31">
        <f t="shared" si="17"/>
        <v>0</v>
      </c>
      <c r="G112" s="30">
        <f t="shared" si="8"/>
        <v>0</v>
      </c>
      <c r="H112" s="32"/>
    </row>
    <row r="113" spans="1:8" ht="13.5">
      <c r="A113" s="35"/>
      <c r="B113" s="81"/>
      <c r="C113" s="60"/>
      <c r="D113" s="30">
        <f t="shared" si="15"/>
        <v>0</v>
      </c>
      <c r="E113" s="30">
        <f t="shared" si="16"/>
        <v>0</v>
      </c>
      <c r="F113" s="31">
        <f t="shared" si="17"/>
        <v>0</v>
      </c>
      <c r="G113" s="30">
        <f t="shared" si="8"/>
        <v>0</v>
      </c>
      <c r="H113" s="32"/>
    </row>
    <row r="114" spans="1:8" ht="13.5">
      <c r="A114" s="35"/>
      <c r="B114" s="81"/>
      <c r="C114" s="60"/>
      <c r="D114" s="30">
        <f t="shared" si="15"/>
        <v>0</v>
      </c>
      <c r="E114" s="30">
        <f t="shared" si="16"/>
        <v>0</v>
      </c>
      <c r="F114" s="31">
        <f t="shared" si="17"/>
        <v>0</v>
      </c>
      <c r="G114" s="30">
        <f t="shared" si="8"/>
        <v>0</v>
      </c>
      <c r="H114" s="32"/>
    </row>
    <row r="115" spans="1:8" ht="13.5">
      <c r="A115" s="35"/>
      <c r="B115" s="81"/>
      <c r="C115" s="60"/>
      <c r="D115" s="30">
        <f t="shared" si="15"/>
        <v>0</v>
      </c>
      <c r="E115" s="30">
        <f t="shared" si="16"/>
        <v>0</v>
      </c>
      <c r="F115" s="31">
        <f t="shared" si="17"/>
        <v>0</v>
      </c>
      <c r="G115" s="30">
        <f t="shared" si="8"/>
        <v>0</v>
      </c>
      <c r="H115" s="32"/>
    </row>
    <row r="116" spans="1:8" ht="13.5">
      <c r="A116" s="35"/>
      <c r="B116" s="81"/>
      <c r="C116" s="60"/>
      <c r="D116" s="30">
        <f t="shared" si="15"/>
        <v>0</v>
      </c>
      <c r="E116" s="30">
        <f t="shared" si="16"/>
        <v>0</v>
      </c>
      <c r="F116" s="31">
        <f t="shared" si="17"/>
        <v>0</v>
      </c>
      <c r="G116" s="30">
        <f t="shared" si="8"/>
        <v>0</v>
      </c>
      <c r="H116" s="32"/>
    </row>
    <row r="117" spans="1:8" ht="13.5">
      <c r="A117" s="35"/>
      <c r="B117" s="81"/>
      <c r="C117" s="60"/>
      <c r="D117" s="30">
        <f t="shared" si="15"/>
        <v>0</v>
      </c>
      <c r="E117" s="30">
        <f t="shared" si="16"/>
        <v>0</v>
      </c>
      <c r="F117" s="31">
        <f t="shared" si="17"/>
        <v>0</v>
      </c>
      <c r="G117" s="30">
        <f t="shared" si="8"/>
        <v>0</v>
      </c>
      <c r="H117" s="32"/>
    </row>
    <row r="118" spans="1:8" ht="13.5">
      <c r="A118" s="35"/>
      <c r="B118" s="81"/>
      <c r="C118" s="60"/>
      <c r="D118" s="30">
        <f t="shared" si="15"/>
        <v>0</v>
      </c>
      <c r="E118" s="30">
        <f t="shared" si="16"/>
        <v>0</v>
      </c>
      <c r="F118" s="31">
        <f t="shared" si="17"/>
        <v>0</v>
      </c>
      <c r="G118" s="30">
        <f t="shared" si="8"/>
        <v>0</v>
      </c>
      <c r="H118" s="32"/>
    </row>
    <row r="119" spans="1:8" ht="13.5">
      <c r="A119" s="35"/>
      <c r="B119" s="81"/>
      <c r="C119" s="60"/>
      <c r="D119" s="30">
        <f t="shared" si="15"/>
        <v>0</v>
      </c>
      <c r="E119" s="30">
        <f t="shared" si="16"/>
        <v>0</v>
      </c>
      <c r="F119" s="31">
        <f t="shared" si="17"/>
        <v>0</v>
      </c>
      <c r="G119" s="30">
        <f t="shared" si="8"/>
        <v>0</v>
      </c>
      <c r="H119" s="32"/>
    </row>
    <row r="120" spans="1:8" ht="13.5">
      <c r="A120" s="35"/>
      <c r="B120" s="81"/>
      <c r="C120" s="60"/>
      <c r="D120" s="30">
        <f t="shared" si="15"/>
        <v>0</v>
      </c>
      <c r="E120" s="30">
        <f t="shared" si="16"/>
        <v>0</v>
      </c>
      <c r="F120" s="31">
        <f t="shared" si="17"/>
        <v>0</v>
      </c>
      <c r="G120" s="30">
        <f t="shared" si="8"/>
        <v>0</v>
      </c>
      <c r="H120" s="32"/>
    </row>
    <row r="121" spans="1:8" ht="13.5">
      <c r="A121" s="35"/>
      <c r="B121" s="81"/>
      <c r="C121" s="60"/>
      <c r="D121" s="30">
        <f t="shared" si="15"/>
        <v>0</v>
      </c>
      <c r="E121" s="30">
        <f t="shared" si="16"/>
        <v>0</v>
      </c>
      <c r="F121" s="31">
        <f t="shared" si="17"/>
        <v>0</v>
      </c>
      <c r="G121" s="30">
        <f t="shared" si="8"/>
        <v>0</v>
      </c>
      <c r="H121" s="32"/>
    </row>
    <row r="122" spans="1:8" ht="13.5">
      <c r="A122" s="35"/>
      <c r="B122" s="28"/>
      <c r="C122" s="36"/>
      <c r="D122" s="30">
        <f t="shared" si="15"/>
        <v>0</v>
      </c>
      <c r="E122" s="30">
        <f t="shared" si="16"/>
        <v>0</v>
      </c>
      <c r="F122" s="31">
        <f t="shared" si="17"/>
        <v>0</v>
      </c>
      <c r="G122" s="30">
        <f t="shared" si="8"/>
        <v>0</v>
      </c>
      <c r="H122" s="62"/>
    </row>
    <row r="123" spans="1:8" ht="13.5">
      <c r="A123" s="35"/>
      <c r="B123" s="28"/>
      <c r="C123" s="36"/>
      <c r="D123" s="30">
        <f t="shared" si="15"/>
        <v>0</v>
      </c>
      <c r="E123" s="30">
        <f t="shared" si="16"/>
        <v>0</v>
      </c>
      <c r="F123" s="31">
        <f t="shared" si="17"/>
        <v>0</v>
      </c>
      <c r="G123" s="30">
        <f t="shared" si="8"/>
        <v>0</v>
      </c>
      <c r="H123" s="62"/>
    </row>
    <row r="124" spans="1:8" ht="14.25" thickBot="1">
      <c r="A124" s="63"/>
      <c r="B124" s="64"/>
      <c r="C124" s="65"/>
      <c r="D124" s="66">
        <f>SUM(C124*400)</f>
        <v>0</v>
      </c>
      <c r="E124" s="66">
        <f>SUM(C124*10)</f>
        <v>0</v>
      </c>
      <c r="F124" s="67">
        <f>C124*3.15</f>
        <v>0</v>
      </c>
      <c r="G124" s="66">
        <f t="shared" si="8"/>
        <v>0</v>
      </c>
      <c r="H124" s="62"/>
    </row>
    <row r="125" spans="1:8" ht="14.25" thickTop="1">
      <c r="A125" s="71"/>
      <c r="B125" s="72" t="s">
        <v>35</v>
      </c>
      <c r="C125" s="73">
        <f>SUM(C9:C124)</f>
        <v>634.1400000000002</v>
      </c>
      <c r="D125" s="74">
        <f>SUM(D9:D124)</f>
        <v>253656</v>
      </c>
      <c r="E125" s="74">
        <f>SUM(E9:E124)</f>
        <v>6341.400000000001</v>
      </c>
      <c r="F125" s="75">
        <f>SUM(F9:F124)</f>
        <v>1997.5409999999997</v>
      </c>
      <c r="G125" s="74">
        <f>SUM(G9:G124)</f>
        <v>317.0900000000001</v>
      </c>
      <c r="H125" s="62"/>
    </row>
    <row r="126" spans="1:7" ht="13.5">
      <c r="A126" s="19"/>
      <c r="B126" s="76"/>
      <c r="C126" s="77"/>
      <c r="D126" s="14"/>
      <c r="E126" s="14"/>
      <c r="F126" s="15"/>
      <c r="G126" s="1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Yukawa</dc:creator>
  <cp:keywords/>
  <dc:description/>
  <cp:lastModifiedBy>NGPS01</cp:lastModifiedBy>
  <cp:lastPrinted>2011-08-30T08:17:29Z</cp:lastPrinted>
  <dcterms:created xsi:type="dcterms:W3CDTF">2011-08-30T07:39:54Z</dcterms:created>
  <dcterms:modified xsi:type="dcterms:W3CDTF">2012-03-04T01:48:34Z</dcterms:modified>
  <cp:category/>
  <cp:version/>
  <cp:contentType/>
  <cp:contentStatus/>
</cp:coreProperties>
</file>